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7565" windowHeight="7590"/>
  </bookViews>
  <sheets>
    <sheet name="chromatography" sheetId="2" r:id="rId1"/>
    <sheet name="ADH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9" i="3" l="1"/>
  <c r="J49" i="3" s="1"/>
  <c r="E49" i="3"/>
  <c r="F49" i="3" s="1"/>
  <c r="I40" i="3"/>
  <c r="J40" i="3" s="1"/>
  <c r="E40" i="3"/>
  <c r="F40" i="3" s="1"/>
  <c r="I31" i="3"/>
  <c r="J31" i="3" s="1"/>
  <c r="E31" i="3"/>
  <c r="F31" i="3" s="1"/>
  <c r="E22" i="3"/>
  <c r="F22" i="3" s="1"/>
  <c r="I22" i="3"/>
  <c r="J22" i="3" s="1"/>
  <c r="I13" i="3"/>
  <c r="J13" i="3" s="1"/>
  <c r="E13" i="3"/>
  <c r="F13" i="3" s="1"/>
  <c r="E44" i="3"/>
  <c r="F44" i="3" s="1"/>
  <c r="E45" i="3"/>
  <c r="F45" i="3" s="1"/>
  <c r="E46" i="3"/>
  <c r="F46" i="3" s="1"/>
  <c r="E47" i="3"/>
  <c r="F47" i="3" s="1"/>
  <c r="E48" i="3"/>
  <c r="F48" i="3" s="1"/>
  <c r="I45" i="3"/>
  <c r="J45" i="3" s="1"/>
  <c r="I46" i="3"/>
  <c r="J46" i="3" s="1"/>
  <c r="I47" i="3"/>
  <c r="J47" i="3" s="1"/>
  <c r="I48" i="3"/>
  <c r="J48" i="3" s="1"/>
  <c r="I44" i="3"/>
  <c r="J44" i="3" s="1"/>
  <c r="I36" i="3"/>
  <c r="J36" i="3" s="1"/>
  <c r="I37" i="3"/>
  <c r="J37" i="3" s="1"/>
  <c r="I38" i="3"/>
  <c r="J38" i="3" s="1"/>
  <c r="I39" i="3"/>
  <c r="J39" i="3" s="1"/>
  <c r="I35" i="3"/>
  <c r="J35" i="3" s="1"/>
  <c r="E36" i="3"/>
  <c r="F36" i="3" s="1"/>
  <c r="E37" i="3"/>
  <c r="F37" i="3" s="1"/>
  <c r="E38" i="3"/>
  <c r="F38" i="3" s="1"/>
  <c r="E39" i="3"/>
  <c r="F39" i="3" s="1"/>
  <c r="E35" i="3"/>
  <c r="F35" i="3" s="1"/>
  <c r="I27" i="3"/>
  <c r="J27" i="3" s="1"/>
  <c r="I28" i="3"/>
  <c r="J28" i="3" s="1"/>
  <c r="I29" i="3"/>
  <c r="J29" i="3" s="1"/>
  <c r="I30" i="3"/>
  <c r="J30" i="3" s="1"/>
  <c r="I26" i="3"/>
  <c r="J26" i="3" s="1"/>
  <c r="E27" i="3"/>
  <c r="F27" i="3" s="1"/>
  <c r="E28" i="3"/>
  <c r="F28" i="3" s="1"/>
  <c r="E29" i="3"/>
  <c r="F29" i="3" s="1"/>
  <c r="E30" i="3"/>
  <c r="F30" i="3" s="1"/>
  <c r="E26" i="3"/>
  <c r="F26" i="3" s="1"/>
  <c r="I18" i="3"/>
  <c r="J18" i="3" s="1"/>
  <c r="I19" i="3"/>
  <c r="J19" i="3" s="1"/>
  <c r="I20" i="3"/>
  <c r="J20" i="3" s="1"/>
  <c r="I21" i="3"/>
  <c r="J21" i="3" s="1"/>
  <c r="I17" i="3"/>
  <c r="J17" i="3" s="1"/>
  <c r="E18" i="3"/>
  <c r="F18" i="3" s="1"/>
  <c r="E19" i="3"/>
  <c r="F19" i="3" s="1"/>
  <c r="E20" i="3"/>
  <c r="F20" i="3" s="1"/>
  <c r="E21" i="3"/>
  <c r="F21" i="3" s="1"/>
  <c r="E17" i="3"/>
  <c r="F17" i="3" s="1"/>
  <c r="I9" i="3"/>
  <c r="J9" i="3" s="1"/>
  <c r="I10" i="3"/>
  <c r="J10" i="3" s="1"/>
  <c r="I11" i="3"/>
  <c r="J11" i="3" s="1"/>
  <c r="I12" i="3"/>
  <c r="J12" i="3" s="1"/>
  <c r="I8" i="3"/>
  <c r="J8" i="3" s="1"/>
  <c r="E9" i="3"/>
  <c r="F9" i="3" s="1"/>
  <c r="E10" i="3"/>
  <c r="F10" i="3" s="1"/>
  <c r="E11" i="3"/>
  <c r="F11" i="3" s="1"/>
  <c r="E12" i="3"/>
  <c r="F12" i="3" s="1"/>
  <c r="E8" i="3"/>
  <c r="F8" i="3" s="1"/>
  <c r="L31" i="3" l="1"/>
  <c r="K20" i="3"/>
  <c r="K13" i="3"/>
  <c r="K21" i="3"/>
  <c r="L13" i="3"/>
  <c r="K22" i="3"/>
  <c r="K49" i="3"/>
  <c r="L49" i="3"/>
  <c r="K40" i="3"/>
  <c r="L40" i="3"/>
  <c r="K31" i="3"/>
  <c r="L22" i="3"/>
  <c r="L47" i="3"/>
  <c r="K46" i="3"/>
  <c r="L46" i="3"/>
  <c r="L45" i="3"/>
  <c r="K44" i="3"/>
  <c r="L44" i="3"/>
  <c r="K48" i="3"/>
  <c r="L48" i="3"/>
  <c r="K45" i="3"/>
  <c r="K47" i="3"/>
  <c r="L35" i="3"/>
  <c r="K35" i="3"/>
  <c r="L37" i="3"/>
  <c r="K37" i="3"/>
  <c r="L39" i="3"/>
  <c r="K39" i="3"/>
  <c r="L36" i="3"/>
  <c r="K36" i="3"/>
  <c r="L38" i="3"/>
  <c r="K38" i="3"/>
  <c r="L27" i="3"/>
  <c r="K27" i="3"/>
  <c r="L29" i="3"/>
  <c r="K29" i="3"/>
  <c r="L26" i="3"/>
  <c r="K26" i="3"/>
  <c r="L28" i="3"/>
  <c r="K28" i="3"/>
  <c r="L30" i="3"/>
  <c r="K30" i="3"/>
  <c r="L19" i="3"/>
  <c r="K19" i="3"/>
  <c r="L21" i="3"/>
  <c r="L18" i="3"/>
  <c r="K18" i="3"/>
  <c r="L20" i="3"/>
  <c r="L17" i="3"/>
  <c r="K17" i="3"/>
  <c r="L8" i="3"/>
  <c r="K8" i="3"/>
  <c r="L10" i="3"/>
  <c r="K10" i="3"/>
  <c r="L12" i="3"/>
  <c r="K12" i="3"/>
  <c r="L9" i="3"/>
  <c r="K9" i="3"/>
  <c r="L11" i="3"/>
  <c r="K11" i="3"/>
</calcChain>
</file>

<file path=xl/sharedStrings.xml><?xml version="1.0" encoding="utf-8"?>
<sst xmlns="http://schemas.openxmlformats.org/spreadsheetml/2006/main" count="216" uniqueCount="90">
  <si>
    <t>duplicate sample 1</t>
  </si>
  <si>
    <t>duplicate sample 2</t>
  </si>
  <si>
    <t>avearage</t>
  </si>
  <si>
    <t>STDEV</t>
  </si>
  <si>
    <t>retention time (min)</t>
  </si>
  <si>
    <t>peak area</t>
  </si>
  <si>
    <t>ratio of peak area (x/IS)</t>
  </si>
  <si>
    <t>conc. Approx. (mM)</t>
  </si>
  <si>
    <t>IS</t>
  </si>
  <si>
    <t>reaction time (h)</t>
  </si>
  <si>
    <t>black</t>
  </si>
  <si>
    <t>pink</t>
  </si>
  <si>
    <t>blue</t>
  </si>
  <si>
    <t>brown</t>
  </si>
  <si>
    <t>1h</t>
  </si>
  <si>
    <t>w-1 hydroxy product</t>
  </si>
  <si>
    <t>unknown 1</t>
  </si>
  <si>
    <t>unknown 2</t>
  </si>
  <si>
    <t>unknown 3</t>
  </si>
  <si>
    <t>IS: sub 10_cycoctane (mM)</t>
  </si>
  <si>
    <t>two-phase ratio_ester/(buffer+ester)</t>
  </si>
  <si>
    <t>average conc. (mM)</t>
  </si>
  <si>
    <t>Stdev conc. (mM)</t>
  </si>
  <si>
    <t>6.3 min</t>
  </si>
  <si>
    <t>internal standard (sub 10_cycloctane)</t>
  </si>
  <si>
    <t>12.902 min</t>
  </si>
  <si>
    <t>methyl decanoate (substrate 48)</t>
  </si>
  <si>
    <t>15.707 min</t>
  </si>
  <si>
    <t>16.449 min</t>
  </si>
  <si>
    <t>sub 48</t>
  </si>
  <si>
    <t>15.646 min</t>
  </si>
  <si>
    <t xml:space="preserve"> </t>
  </si>
  <si>
    <t>72h</t>
  </si>
  <si>
    <t>13.382 min</t>
  </si>
  <si>
    <t xml:space="preserve"> b</t>
  </si>
  <si>
    <t>6,298</t>
  </si>
  <si>
    <t>12,846</t>
  </si>
  <si>
    <t>13,342</t>
  </si>
  <si>
    <t>15,686</t>
  </si>
  <si>
    <t>15,635</t>
  </si>
  <si>
    <t>16,427</t>
  </si>
  <si>
    <t>total orangic layer</t>
  </si>
  <si>
    <t>SyADH</t>
  </si>
  <si>
    <t>0h</t>
  </si>
  <si>
    <t>5h</t>
  </si>
  <si>
    <t>11,909</t>
  </si>
  <si>
    <t xml:space="preserve">Note: the conc.  here is the conc. in whole system </t>
  </si>
  <si>
    <t>GC method here is 'v3'</t>
  </si>
  <si>
    <t>14,604</t>
  </si>
  <si>
    <t>14,658</t>
  </si>
  <si>
    <t>11,889</t>
  </si>
  <si>
    <t>11,899</t>
  </si>
  <si>
    <t>14,657</t>
  </si>
  <si>
    <t>6,299</t>
  </si>
  <si>
    <t>11,890</t>
  </si>
  <si>
    <t>14,603</t>
  </si>
  <si>
    <t>11,855</t>
  </si>
  <si>
    <t>Summary_SyADH</t>
  </si>
  <si>
    <t xml:space="preserve">w-1 ketone </t>
  </si>
  <si>
    <t>6,296</t>
  </si>
  <si>
    <t>11,904</t>
  </si>
  <si>
    <t>14,601</t>
  </si>
  <si>
    <t>11,901</t>
  </si>
  <si>
    <t>14,599</t>
  </si>
  <si>
    <t>chrial GC</t>
  </si>
  <si>
    <t>black widow</t>
  </si>
  <si>
    <t>methyl 9-hydroxydecanoate from 2LPS reaction</t>
  </si>
  <si>
    <t>methyl 9-oxo-decanoate from 2LPS reaction</t>
  </si>
  <si>
    <t>captain marvel</t>
  </si>
  <si>
    <t>Storm</t>
  </si>
  <si>
    <t>gamora</t>
  </si>
  <si>
    <t>SyADH (Sphingobium yanoikuyae)</t>
  </si>
  <si>
    <t>AspRedAm</t>
  </si>
  <si>
    <t>BVMO</t>
  </si>
  <si>
    <t>zoom in</t>
  </si>
  <si>
    <t>SyADH_overnight (0 h for BVMO)</t>
  </si>
  <si>
    <t xml:space="preserve">Afl838 (B8N653) </t>
  </si>
  <si>
    <t>ACMO (A0A3G5BIW4)</t>
  </si>
  <si>
    <t>TA</t>
  </si>
  <si>
    <t xml:space="preserve">pink </t>
  </si>
  <si>
    <t>BVMO 1</t>
  </si>
  <si>
    <t>BVMO 2</t>
  </si>
  <si>
    <t>TA1</t>
  </si>
  <si>
    <t>TA2</t>
  </si>
  <si>
    <t>TA3</t>
  </si>
  <si>
    <t>TA4</t>
  </si>
  <si>
    <t>HEwT</t>
  </si>
  <si>
    <t>CvSTA</t>
  </si>
  <si>
    <t>TsRTA</t>
  </si>
  <si>
    <t>AtRTA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</si>
</sst>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4" fillId="0" borderId="0" xfId="0" applyFont="1" applyFill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3" xfId="0" applyFont="1" applyFill="1" applyBorder="1"/>
    <xf numFmtId="0" fontId="0" fillId="0" borderId="6" xfId="0" applyFont="1" applyBorder="1"/>
    <xf numFmtId="3" fontId="0" fillId="0" borderId="3" xfId="0" applyNumberFormat="1" applyFont="1" applyBorder="1"/>
    <xf numFmtId="0" fontId="0" fillId="0" borderId="5" xfId="0" applyFont="1" applyFill="1" applyBorder="1"/>
    <xf numFmtId="0" fontId="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/>
    </xf>
    <xf numFmtId="3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Fill="1" applyAlignment="1"/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Border="1"/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center"/>
    </xf>
    <xf numFmtId="0" fontId="0" fillId="6" borderId="0" xfId="0" applyFont="1" applyFill="1" applyBorder="1" applyAlignment="1">
      <alignment horizontal="center"/>
    </xf>
    <xf numFmtId="3" fontId="0" fillId="6" borderId="0" xfId="0" applyNumberFormat="1" applyFont="1" applyFill="1" applyAlignment="1">
      <alignment horizontal="center"/>
    </xf>
    <xf numFmtId="2" fontId="0" fillId="6" borderId="0" xfId="0" applyNumberFormat="1" applyFont="1" applyFill="1" applyAlignment="1">
      <alignment horizontal="center"/>
    </xf>
    <xf numFmtId="0" fontId="0" fillId="0" borderId="0" xfId="0" applyFont="1" applyBorder="1"/>
    <xf numFmtId="0" fontId="0" fillId="0" borderId="0" xfId="0" applyFont="1" applyFill="1" applyBorder="1"/>
    <xf numFmtId="3" fontId="0" fillId="0" borderId="0" xfId="0" applyNumberFormat="1" applyFont="1" applyBorder="1"/>
    <xf numFmtId="0" fontId="0" fillId="7" borderId="0" xfId="0" applyFill="1"/>
    <xf numFmtId="0" fontId="0" fillId="3" borderId="0" xfId="0" applyFill="1"/>
    <xf numFmtId="0" fontId="1" fillId="0" borderId="0" xfId="0" applyFont="1"/>
    <xf numFmtId="0" fontId="0" fillId="3" borderId="0" xfId="0" applyFill="1" applyAlignment="1">
      <alignment horizontal="center"/>
    </xf>
    <xf numFmtId="0" fontId="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0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00902802699265"/>
          <c:y val="5.0925925925925923E-2"/>
          <c:w val="0.81631180820896032"/>
          <c:h val="0.80426655001458147"/>
        </c:manualLayout>
      </c:layout>
      <c:scatterChart>
        <c:scatterStyle val="lineMarker"/>
        <c:varyColors val="0"/>
        <c:ser>
          <c:idx val="3"/>
          <c:order val="3"/>
          <c:tx>
            <c:strRef>
              <c:f>ADH!$B$65</c:f>
              <c:strCache>
                <c:ptCount val="1"/>
                <c:pt idx="0">
                  <c:v>w-1 ketone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ADH!$C$74:$F$74</c:f>
                <c:numCache>
                  <c:formatCode>General</c:formatCode>
                  <c:ptCount val="4"/>
                  <c:pt idx="0">
                    <c:v>3.129477757208908E-2</c:v>
                  </c:pt>
                  <c:pt idx="1">
                    <c:v>0.19775857828616089</c:v>
                  </c:pt>
                  <c:pt idx="2">
                    <c:v>0.68285586754008876</c:v>
                  </c:pt>
                  <c:pt idx="3">
                    <c:v>0.10782945491892475</c:v>
                  </c:pt>
                </c:numCache>
              </c:numRef>
            </c:plus>
            <c:minus>
              <c:numRef>
                <c:f>ADH!$C$74:$F$74</c:f>
                <c:numCache>
                  <c:formatCode>General</c:formatCode>
                  <c:ptCount val="4"/>
                  <c:pt idx="0">
                    <c:v>3.129477757208908E-2</c:v>
                  </c:pt>
                  <c:pt idx="1">
                    <c:v>0.19775857828616089</c:v>
                  </c:pt>
                  <c:pt idx="2">
                    <c:v>0.68285586754008876</c:v>
                  </c:pt>
                  <c:pt idx="3">
                    <c:v>0.10782945491892475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ADH!$C$61:$J$61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72</c:v>
                </c:pt>
              </c:numCache>
            </c:numRef>
          </c:xVal>
          <c:yVal>
            <c:numRef>
              <c:f>ADH!$C$65:$J$65</c:f>
              <c:numCache>
                <c:formatCode>0.00</c:formatCode>
                <c:ptCount val="8"/>
                <c:pt idx="0">
                  <c:v>1.2246065825476014</c:v>
                </c:pt>
                <c:pt idx="1">
                  <c:v>3.0585546413065186</c:v>
                </c:pt>
                <c:pt idx="2">
                  <c:v>7.2316270111997998</c:v>
                </c:pt>
                <c:pt idx="3">
                  <c:v>8.1400236279427851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DF7-4BC5-A7C5-DE9E57BE912E}"/>
            </c:ext>
          </c:extLst>
        </c:ser>
        <c:ser>
          <c:idx val="4"/>
          <c:order val="4"/>
          <c:tx>
            <c:strRef>
              <c:f>ADH!$B$66</c:f>
              <c:strCache>
                <c:ptCount val="1"/>
                <c:pt idx="0">
                  <c:v>w-1 hydroxy product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ADH!$C$75:$E$75</c:f>
                <c:numCache>
                  <c:formatCode>General</c:formatCode>
                  <c:ptCount val="3"/>
                  <c:pt idx="0">
                    <c:v>1.0262509636381092</c:v>
                  </c:pt>
                  <c:pt idx="1">
                    <c:v>0.31147583949822077</c:v>
                  </c:pt>
                  <c:pt idx="2">
                    <c:v>5.5260550767722127E-2</c:v>
                  </c:pt>
                </c:numCache>
              </c:numRef>
            </c:plus>
            <c:minus>
              <c:numRef>
                <c:f>ADH!$C$75:$E$75</c:f>
                <c:numCache>
                  <c:formatCode>General</c:formatCode>
                  <c:ptCount val="3"/>
                  <c:pt idx="0">
                    <c:v>1.0262509636381092</c:v>
                  </c:pt>
                  <c:pt idx="1">
                    <c:v>0.31147583949822077</c:v>
                  </c:pt>
                  <c:pt idx="2">
                    <c:v>5.5260550767722127E-2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ADH!$C$61:$J$61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72</c:v>
                </c:pt>
              </c:numCache>
            </c:numRef>
          </c:xVal>
          <c:yVal>
            <c:numRef>
              <c:f>ADH!$C$66:$J$66</c:f>
              <c:numCache>
                <c:formatCode>0.00</c:formatCode>
                <c:ptCount val="8"/>
                <c:pt idx="0">
                  <c:v>6.9726020898012662</c:v>
                </c:pt>
                <c:pt idx="1">
                  <c:v>5.2691785195871006</c:v>
                </c:pt>
                <c:pt idx="2">
                  <c:v>1.7421607941953223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F7-4BC5-A7C5-DE9E57BE9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ADH!$B$62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ADH!$C$62:$J$62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4DF7-4BC5-A7C5-DE9E57BE912E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ADH!$B$63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2125.033455576895</c:v>
                      </c:pt>
                      <c:pt idx="1">
                        <c:v>2192.9782228796507</c:v>
                      </c:pt>
                      <c:pt idx="2">
                        <c:v>2233.3829250227909</c:v>
                      </c:pt>
                      <c:pt idx="3">
                        <c:v>2203.8187189052101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4DF7-4BC5-A7C5-DE9E57BE912E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ADH!$B$64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ADH!$C$64:$J$64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DF7-4BC5-A7C5-DE9E57BE912E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ADH!$B$67</c15:sqref>
                        </c15:formulaRef>
                      </c:ext>
                    </c:extLst>
                    <c:strCache>
                      <c:ptCount val="1"/>
                      <c:pt idx="0">
                        <c:v>unknown 3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ADH!$C$67:$J$67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DF7-4BC5-A7C5-DE9E57BE912E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7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24"/>
      </c:valAx>
      <c:valAx>
        <c:axId val="621814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8264559451061851E-2"/>
              <c:y val="0.2239388305628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8647194444444447"/>
          <c:y val="0.34320555555555554"/>
          <c:w val="0.45927592831056974"/>
          <c:h val="0.184607028288130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00902802699265"/>
          <c:y val="5.0925925925925923E-2"/>
          <c:w val="0.81631180820896032"/>
          <c:h val="0.82278506853310007"/>
        </c:manualLayout>
      </c:layout>
      <c:scatterChart>
        <c:scatterStyle val="lineMarker"/>
        <c:varyColors val="0"/>
        <c:ser>
          <c:idx val="3"/>
          <c:order val="3"/>
          <c:tx>
            <c:strRef>
              <c:f>ADH!$B$65</c:f>
              <c:strCache>
                <c:ptCount val="1"/>
                <c:pt idx="0">
                  <c:v>w-1 ketone 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ADH!$C$74:$E$74</c:f>
                <c:numCache>
                  <c:formatCode>General</c:formatCode>
                  <c:ptCount val="3"/>
                  <c:pt idx="0">
                    <c:v>3.129477757208908E-2</c:v>
                  </c:pt>
                  <c:pt idx="1">
                    <c:v>0.19775857828616089</c:v>
                  </c:pt>
                  <c:pt idx="2">
                    <c:v>0.68285586754008876</c:v>
                  </c:pt>
                </c:numCache>
              </c:numRef>
            </c:plus>
            <c:minus>
              <c:numRef>
                <c:f>ADH!$C$74:$E$74</c:f>
                <c:numCache>
                  <c:formatCode>General</c:formatCode>
                  <c:ptCount val="3"/>
                  <c:pt idx="0">
                    <c:v>3.129477757208908E-2</c:v>
                  </c:pt>
                  <c:pt idx="1">
                    <c:v>0.19775857828616089</c:v>
                  </c:pt>
                  <c:pt idx="2">
                    <c:v>0.68285586754008876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ADH!$C$61:$J$61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72</c:v>
                </c:pt>
              </c:numCache>
            </c:numRef>
          </c:xVal>
          <c:yVal>
            <c:numRef>
              <c:f>ADH!$C$65:$J$65</c:f>
              <c:numCache>
                <c:formatCode>0.00</c:formatCode>
                <c:ptCount val="8"/>
                <c:pt idx="0">
                  <c:v>1.2246065825476014</c:v>
                </c:pt>
                <c:pt idx="1">
                  <c:v>3.0585546413065186</c:v>
                </c:pt>
                <c:pt idx="2">
                  <c:v>7.2316270111997998</c:v>
                </c:pt>
                <c:pt idx="3">
                  <c:v>8.1400236279427851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AF-444A-8202-E4C15803C027}"/>
            </c:ext>
          </c:extLst>
        </c:ser>
        <c:ser>
          <c:idx val="4"/>
          <c:order val="4"/>
          <c:tx>
            <c:strRef>
              <c:f>ADH!$B$66</c:f>
              <c:strCache>
                <c:ptCount val="1"/>
                <c:pt idx="0">
                  <c:v>w-1 hydroxy product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ADH!$C$75:$E$75</c:f>
                <c:numCache>
                  <c:formatCode>General</c:formatCode>
                  <c:ptCount val="3"/>
                  <c:pt idx="0">
                    <c:v>1.0262509636381092</c:v>
                  </c:pt>
                  <c:pt idx="1">
                    <c:v>0.31147583949822077</c:v>
                  </c:pt>
                  <c:pt idx="2">
                    <c:v>5.5260550767722127E-2</c:v>
                  </c:pt>
                </c:numCache>
              </c:numRef>
            </c:plus>
            <c:minus>
              <c:numRef>
                <c:f>ADH!$C$75:$E$75</c:f>
                <c:numCache>
                  <c:formatCode>General</c:formatCode>
                  <c:ptCount val="3"/>
                  <c:pt idx="0">
                    <c:v>1.0262509636381092</c:v>
                  </c:pt>
                  <c:pt idx="1">
                    <c:v>0.31147583949822077</c:v>
                  </c:pt>
                  <c:pt idx="2">
                    <c:v>5.5260550767722127E-2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ADH!$C$61:$J$61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5</c:v>
                </c:pt>
                <c:pt idx="3">
                  <c:v>72</c:v>
                </c:pt>
              </c:numCache>
            </c:numRef>
          </c:xVal>
          <c:yVal>
            <c:numRef>
              <c:f>ADH!$C$66:$J$66</c:f>
              <c:numCache>
                <c:formatCode>0.00</c:formatCode>
                <c:ptCount val="8"/>
                <c:pt idx="0">
                  <c:v>6.9726020898012662</c:v>
                </c:pt>
                <c:pt idx="1">
                  <c:v>5.2691785195871006</c:v>
                </c:pt>
                <c:pt idx="2">
                  <c:v>1.7421607941953223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7AF-444A-8202-E4C15803C0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1815464"/>
        <c:axId val="6218148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ADH!$B$62</c15:sqref>
                        </c15:formulaRef>
                      </c:ext>
                    </c:extLst>
                    <c:strCache>
                      <c:ptCount val="1"/>
                      <c:pt idx="0">
                        <c:v>IS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ADH!$C$62:$J$62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1</c:v>
                      </c:pt>
                      <c:pt idx="1">
                        <c:v>1</c:v>
                      </c:pt>
                      <c:pt idx="2">
                        <c:v>1</c:v>
                      </c:pt>
                      <c:pt idx="3">
                        <c:v>1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7AF-444A-8202-E4C15803C027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ADH!$B$63</c15:sqref>
                        </c15:formulaRef>
                      </c:ext>
                    </c:extLst>
                    <c:strCache>
                      <c:ptCount val="1"/>
                      <c:pt idx="0">
                        <c:v>sub 48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ADH!$C$63:$J$63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2125.033455576895</c:v>
                      </c:pt>
                      <c:pt idx="1">
                        <c:v>2192.9782228796507</c:v>
                      </c:pt>
                      <c:pt idx="2">
                        <c:v>2233.3829250227909</c:v>
                      </c:pt>
                      <c:pt idx="3">
                        <c:v>2203.8187189052101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7AF-444A-8202-E4C15803C027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ADH!$B$64</c15:sqref>
                        </c15:formulaRef>
                      </c:ext>
                    </c:extLst>
                    <c:strCache>
                      <c:ptCount val="1"/>
                      <c:pt idx="0">
                        <c:v>unknown 1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ADH!$C$64:$J$64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7AF-444A-8202-E4C15803C027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ADH!$B$67</c15:sqref>
                        </c15:formulaRef>
                      </c:ext>
                    </c:extLst>
                    <c:strCache>
                      <c:ptCount val="1"/>
                      <c:pt idx="0">
                        <c:v>unknown 3</c:v>
                      </c:pt>
                    </c:strCache>
                  </c:strRef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ADH!$C$61:$J$61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5</c:v>
                      </c:pt>
                      <c:pt idx="3">
                        <c:v>72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ADH!$C$67:$J$67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7AF-444A-8202-E4C15803C027}"/>
                  </c:ext>
                </c:extLst>
              </c15:ser>
            </c15:filteredScatterSeries>
          </c:ext>
        </c:extLst>
      </c:scatterChart>
      <c:valAx>
        <c:axId val="621815464"/>
        <c:scaling>
          <c:orientation val="minMax"/>
          <c:max val="8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Reaction 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4808"/>
        <c:crosses val="autoZero"/>
        <c:crossBetween val="midCat"/>
        <c:majorUnit val="2"/>
      </c:valAx>
      <c:valAx>
        <c:axId val="62181480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layout>
            <c:manualLayout>
              <c:xMode val="edge"/>
              <c:yMode val="edge"/>
              <c:x val="1.8264559451061851E-2"/>
              <c:y val="0.2239388305628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815464"/>
        <c:crosses val="autoZero"/>
        <c:crossBetween val="midCat"/>
        <c:majorUnit val="2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4864720328189539"/>
          <c:y val="6.5392971711869349E-2"/>
          <c:w val="0.45927592831056974"/>
          <c:h val="0.184607028288130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82827</xdr:colOff>
      <xdr:row>32</xdr:row>
      <xdr:rowOff>184748</xdr:rowOff>
    </xdr:from>
    <xdr:to>
      <xdr:col>11</xdr:col>
      <xdr:colOff>466802</xdr:colOff>
      <xdr:row>52</xdr:row>
      <xdr:rowOff>74544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27" y="6280748"/>
          <a:ext cx="8989605" cy="36997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81729</xdr:rowOff>
    </xdr:from>
    <xdr:to>
      <xdr:col>11</xdr:col>
      <xdr:colOff>582706</xdr:colOff>
      <xdr:row>28</xdr:row>
      <xdr:rowOff>47625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96229"/>
          <a:ext cx="9132794" cy="3585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179294</xdr:colOff>
      <xdr:row>23</xdr:row>
      <xdr:rowOff>112059</xdr:rowOff>
    </xdr:from>
    <xdr:to>
      <xdr:col>3</xdr:col>
      <xdr:colOff>493059</xdr:colOff>
      <xdr:row>28</xdr:row>
      <xdr:rowOff>33618</xdr:rowOff>
    </xdr:to>
    <xdr:sp macro="" textlink="">
      <xdr:nvSpPr>
        <xdr:cNvPr id="2" name="Rectangle 1"/>
        <xdr:cNvSpPr/>
      </xdr:nvSpPr>
      <xdr:spPr>
        <a:xfrm>
          <a:off x="1994647" y="4493559"/>
          <a:ext cx="313765" cy="874059"/>
        </a:xfrm>
        <a:prstGeom prst="rect">
          <a:avLst/>
        </a:prstGeom>
        <a:noFill/>
        <a:ln w="28575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376517</xdr:colOff>
      <xdr:row>15</xdr:row>
      <xdr:rowOff>186018</xdr:rowOff>
    </xdr:from>
    <xdr:to>
      <xdr:col>8</xdr:col>
      <xdr:colOff>212912</xdr:colOff>
      <xdr:row>28</xdr:row>
      <xdr:rowOff>33618</xdr:rowOff>
    </xdr:to>
    <xdr:sp macro="" textlink="">
      <xdr:nvSpPr>
        <xdr:cNvPr id="9" name="Rectangle 8"/>
        <xdr:cNvSpPr/>
      </xdr:nvSpPr>
      <xdr:spPr>
        <a:xfrm>
          <a:off x="6416488" y="3043518"/>
          <a:ext cx="441512" cy="23241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314057</xdr:colOff>
      <xdr:row>35</xdr:row>
      <xdr:rowOff>91888</xdr:rowOff>
    </xdr:from>
    <xdr:to>
      <xdr:col>6</xdr:col>
      <xdr:colOff>725459</xdr:colOff>
      <xdr:row>50</xdr:row>
      <xdr:rowOff>24847</xdr:rowOff>
    </xdr:to>
    <xdr:sp macro="" textlink="">
      <xdr:nvSpPr>
        <xdr:cNvPr id="11" name="Rectangle 10"/>
        <xdr:cNvSpPr/>
      </xdr:nvSpPr>
      <xdr:spPr>
        <a:xfrm>
          <a:off x="3378622" y="6759388"/>
          <a:ext cx="1107141" cy="279045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15</xdr:col>
      <xdr:colOff>246529</xdr:colOff>
      <xdr:row>9</xdr:row>
      <xdr:rowOff>102119</xdr:rowOff>
    </xdr:from>
    <xdr:to>
      <xdr:col>22</xdr:col>
      <xdr:colOff>891428</xdr:colOff>
      <xdr:row>29</xdr:row>
      <xdr:rowOff>159684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17088" y="1816619"/>
          <a:ext cx="9856134" cy="38675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417407</xdr:colOff>
      <xdr:row>33</xdr:row>
      <xdr:rowOff>69272</xdr:rowOff>
    </xdr:from>
    <xdr:to>
      <xdr:col>22</xdr:col>
      <xdr:colOff>956828</xdr:colOff>
      <xdr:row>53</xdr:row>
      <xdr:rowOff>75130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97134" y="6355772"/>
          <a:ext cx="9752694" cy="3815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457199</xdr:colOff>
      <xdr:row>56</xdr:row>
      <xdr:rowOff>28574</xdr:rowOff>
    </xdr:from>
    <xdr:to>
      <xdr:col>22</xdr:col>
      <xdr:colOff>1045270</xdr:colOff>
      <xdr:row>77</xdr:row>
      <xdr:rowOff>190499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77637" y="10696574"/>
          <a:ext cx="9827321" cy="416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466724</xdr:colOff>
      <xdr:row>81</xdr:row>
      <xdr:rowOff>138533</xdr:rowOff>
    </xdr:from>
    <xdr:to>
      <xdr:col>22</xdr:col>
      <xdr:colOff>1000124</xdr:colOff>
      <xdr:row>103</xdr:row>
      <xdr:rowOff>85725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87162" y="15569033"/>
          <a:ext cx="9772650" cy="41381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214311</xdr:colOff>
      <xdr:row>9</xdr:row>
      <xdr:rowOff>131769</xdr:rowOff>
    </xdr:from>
    <xdr:to>
      <xdr:col>42</xdr:col>
      <xdr:colOff>380999</xdr:colOff>
      <xdr:row>29</xdr:row>
      <xdr:rowOff>166688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60311" y="1846269"/>
          <a:ext cx="9453563" cy="38449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61</xdr:col>
      <xdr:colOff>122465</xdr:colOff>
      <xdr:row>32</xdr:row>
      <xdr:rowOff>138667</xdr:rowOff>
    </xdr:to>
    <xdr:pic>
      <xdr:nvPicPr>
        <xdr:cNvPr id="18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446607" y="1905000"/>
          <a:ext cx="10531929" cy="4329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54</xdr:col>
      <xdr:colOff>40822</xdr:colOff>
      <xdr:row>13</xdr:row>
      <xdr:rowOff>81643</xdr:rowOff>
    </xdr:from>
    <xdr:to>
      <xdr:col>55</xdr:col>
      <xdr:colOff>136071</xdr:colOff>
      <xdr:row>32</xdr:row>
      <xdr:rowOff>136071</xdr:rowOff>
    </xdr:to>
    <xdr:sp macro="" textlink="">
      <xdr:nvSpPr>
        <xdr:cNvPr id="3" name="Rectangle 2"/>
        <xdr:cNvSpPr/>
      </xdr:nvSpPr>
      <xdr:spPr>
        <a:xfrm>
          <a:off x="41610643" y="2558143"/>
          <a:ext cx="707571" cy="3673928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44</xdr:col>
      <xdr:colOff>217714</xdr:colOff>
      <xdr:row>37</xdr:row>
      <xdr:rowOff>70425</xdr:rowOff>
    </xdr:from>
    <xdr:to>
      <xdr:col>61</xdr:col>
      <xdr:colOff>13607</xdr:colOff>
      <xdr:row>59</xdr:row>
      <xdr:rowOff>74839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4321" y="7118925"/>
          <a:ext cx="10205357" cy="41954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78</xdr:row>
      <xdr:rowOff>169770</xdr:rowOff>
    </xdr:from>
    <xdr:to>
      <xdr:col>4</xdr:col>
      <xdr:colOff>1422697</xdr:colOff>
      <xdr:row>94</xdr:row>
      <xdr:rowOff>1770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79</xdr:row>
      <xdr:rowOff>0</xdr:rowOff>
    </xdr:from>
    <xdr:to>
      <xdr:col>7</xdr:col>
      <xdr:colOff>285750</xdr:colOff>
      <xdr:row>93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B81"/>
  <sheetViews>
    <sheetView tabSelected="1" topLeftCell="AH4" zoomScale="70" zoomScaleNormal="70" workbookViewId="0">
      <selection activeCell="BQ38" sqref="BQ38"/>
    </sheetView>
  </sheetViews>
  <sheetFormatPr defaultRowHeight="15" x14ac:dyDescent="0.25"/>
  <cols>
    <col min="6" max="6" width="10.42578125" bestFit="1" customWidth="1"/>
    <col min="7" max="7" width="34.7109375" bestFit="1" customWidth="1"/>
    <col min="9" max="9" width="10.42578125" bestFit="1" customWidth="1"/>
    <col min="17" max="17" width="17.5703125" customWidth="1"/>
    <col min="18" max="18" width="48.140625" customWidth="1"/>
    <col min="21" max="21" width="10.42578125" bestFit="1" customWidth="1"/>
    <col min="22" max="23" width="34.7109375" bestFit="1" customWidth="1"/>
  </cols>
  <sheetData>
    <row r="2" spans="1:80" x14ac:dyDescent="0.25">
      <c r="A2" s="49" t="s">
        <v>42</v>
      </c>
      <c r="B2" s="49"/>
      <c r="C2" s="49"/>
      <c r="D2" s="49"/>
      <c r="E2" s="49"/>
      <c r="F2" s="49"/>
      <c r="G2" s="49"/>
      <c r="H2" s="49"/>
      <c r="I2" s="49"/>
      <c r="Q2" s="49" t="s">
        <v>64</v>
      </c>
      <c r="R2" s="49"/>
      <c r="S2" s="49"/>
      <c r="T2" s="49"/>
      <c r="U2" s="49"/>
      <c r="V2" s="49"/>
      <c r="W2" s="49"/>
      <c r="X2" s="49"/>
      <c r="Y2" s="49"/>
      <c r="AC2" s="49" t="s">
        <v>72</v>
      </c>
      <c r="AD2" s="49"/>
      <c r="AE2" s="49"/>
      <c r="AF2" s="49"/>
      <c r="AG2" s="49"/>
      <c r="AH2" s="49"/>
      <c r="AI2" s="49"/>
      <c r="AJ2" s="49"/>
      <c r="AK2" s="49"/>
      <c r="AS2" s="49" t="s">
        <v>73</v>
      </c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L2" s="49" t="s">
        <v>78</v>
      </c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</row>
    <row r="4" spans="1:80" x14ac:dyDescent="0.25">
      <c r="B4" s="5" t="s">
        <v>10</v>
      </c>
      <c r="C4" s="6" t="s">
        <v>43</v>
      </c>
      <c r="F4" s="17" t="s">
        <v>23</v>
      </c>
      <c r="G4" s="18" t="s">
        <v>24</v>
      </c>
      <c r="Q4" s="5" t="s">
        <v>10</v>
      </c>
      <c r="R4" s="6" t="s">
        <v>66</v>
      </c>
      <c r="S4" s="37"/>
      <c r="T4" s="37"/>
      <c r="U4" s="37"/>
      <c r="V4" s="43"/>
      <c r="W4" s="43"/>
      <c r="AT4" t="s">
        <v>10</v>
      </c>
      <c r="AU4" t="s">
        <v>75</v>
      </c>
      <c r="BN4" t="s">
        <v>86</v>
      </c>
      <c r="BO4" t="s">
        <v>82</v>
      </c>
    </row>
    <row r="5" spans="1:80" x14ac:dyDescent="0.25">
      <c r="B5" s="7" t="s">
        <v>11</v>
      </c>
      <c r="C5" s="8" t="s">
        <v>14</v>
      </c>
      <c r="F5" s="19" t="s">
        <v>25</v>
      </c>
      <c r="G5" s="20" t="s">
        <v>26</v>
      </c>
      <c r="Q5" s="9" t="s">
        <v>11</v>
      </c>
      <c r="R5" s="10" t="s">
        <v>67</v>
      </c>
      <c r="S5" s="37"/>
      <c r="T5" s="37"/>
      <c r="U5" s="37"/>
      <c r="V5" s="43"/>
      <c r="W5" s="43"/>
      <c r="AT5" t="s">
        <v>79</v>
      </c>
      <c r="AU5" t="s">
        <v>76</v>
      </c>
      <c r="AV5" t="s">
        <v>80</v>
      </c>
      <c r="BN5" t="s">
        <v>87</v>
      </c>
      <c r="BO5" t="s">
        <v>83</v>
      </c>
    </row>
    <row r="6" spans="1:80" x14ac:dyDescent="0.25">
      <c r="B6" s="7" t="s">
        <v>12</v>
      </c>
      <c r="C6" s="8" t="s">
        <v>44</v>
      </c>
      <c r="F6" s="7" t="s">
        <v>33</v>
      </c>
      <c r="G6" s="20" t="s">
        <v>16</v>
      </c>
      <c r="R6" s="37"/>
      <c r="S6" s="37"/>
      <c r="T6" s="37"/>
      <c r="U6" s="37"/>
      <c r="V6" s="43"/>
      <c r="W6" s="43"/>
      <c r="AT6" t="s">
        <v>12</v>
      </c>
      <c r="AU6" t="s">
        <v>77</v>
      </c>
      <c r="AV6" t="s">
        <v>81</v>
      </c>
      <c r="BN6" t="s">
        <v>88</v>
      </c>
      <c r="BO6" t="s">
        <v>84</v>
      </c>
    </row>
    <row r="7" spans="1:80" x14ac:dyDescent="0.25">
      <c r="B7" s="9" t="s">
        <v>13</v>
      </c>
      <c r="C7" s="10" t="s">
        <v>32</v>
      </c>
      <c r="F7" s="21" t="s">
        <v>30</v>
      </c>
      <c r="G7" s="20" t="s">
        <v>17</v>
      </c>
      <c r="R7" s="37"/>
      <c r="S7" s="37"/>
      <c r="T7" s="37"/>
      <c r="U7" s="37"/>
      <c r="V7" s="44"/>
      <c r="W7" s="43"/>
      <c r="BN7" t="s">
        <v>89</v>
      </c>
      <c r="BO7" t="s">
        <v>85</v>
      </c>
    </row>
    <row r="8" spans="1:80" x14ac:dyDescent="0.25">
      <c r="B8" s="37"/>
      <c r="C8" s="37"/>
      <c r="F8" s="23" t="s">
        <v>27</v>
      </c>
      <c r="G8" s="20" t="s">
        <v>15</v>
      </c>
      <c r="R8" s="37"/>
      <c r="S8" s="37"/>
      <c r="T8" s="37"/>
      <c r="U8" s="37"/>
      <c r="V8" s="44"/>
      <c r="W8" s="43"/>
    </row>
    <row r="9" spans="1:80" x14ac:dyDescent="0.25">
      <c r="B9" s="37"/>
      <c r="C9" s="37"/>
      <c r="F9" s="24" t="s">
        <v>28</v>
      </c>
      <c r="G9" s="22" t="s">
        <v>18</v>
      </c>
      <c r="Q9" s="46" t="s">
        <v>65</v>
      </c>
      <c r="R9" s="37"/>
      <c r="S9" s="37"/>
      <c r="T9" s="37"/>
      <c r="U9" s="37"/>
      <c r="V9" s="44"/>
      <c r="W9" s="43"/>
    </row>
    <row r="10" spans="1:80" x14ac:dyDescent="0.25">
      <c r="B10" s="37"/>
      <c r="C10" s="37"/>
      <c r="R10" s="37"/>
      <c r="S10" s="37"/>
      <c r="T10" s="37"/>
      <c r="U10" s="37"/>
      <c r="V10" s="45"/>
      <c r="W10" s="43"/>
    </row>
    <row r="11" spans="1:80" x14ac:dyDescent="0.25">
      <c r="B11" s="37"/>
      <c r="C11" s="37"/>
      <c r="R11" s="37"/>
      <c r="S11" s="37"/>
      <c r="T11" s="37"/>
      <c r="U11" s="37"/>
      <c r="V11" s="44"/>
      <c r="W11" s="43"/>
    </row>
    <row r="12" spans="1:80" x14ac:dyDescent="0.25">
      <c r="I12" s="16"/>
      <c r="R12" s="37"/>
      <c r="S12" s="37"/>
      <c r="T12" s="37"/>
      <c r="U12" s="37"/>
      <c r="V12" s="37"/>
      <c r="W12" s="37"/>
    </row>
    <row r="27" spans="2:2" x14ac:dyDescent="0.25">
      <c r="B27" s="25"/>
    </row>
    <row r="33" spans="17:46" x14ac:dyDescent="0.25">
      <c r="Q33" s="47" t="s">
        <v>68</v>
      </c>
    </row>
    <row r="36" spans="17:46" x14ac:dyDescent="0.25">
      <c r="AT36" s="48" t="s">
        <v>74</v>
      </c>
    </row>
    <row r="55" spans="17:17" x14ac:dyDescent="0.25">
      <c r="Q55" s="47" t="s">
        <v>69</v>
      </c>
    </row>
    <row r="81" spans="17:17" x14ac:dyDescent="0.25">
      <c r="Q81" s="46" t="s">
        <v>70</v>
      </c>
    </row>
  </sheetData>
  <mergeCells count="5">
    <mergeCell ref="BL2:CB2"/>
    <mergeCell ref="A2:I2"/>
    <mergeCell ref="Q2:Y2"/>
    <mergeCell ref="AC2:AK2"/>
    <mergeCell ref="AS2:BI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opLeftCell="A55" zoomScale="85" zoomScaleNormal="85" workbookViewId="0">
      <selection activeCell="C84" sqref="C84"/>
    </sheetView>
  </sheetViews>
  <sheetFormatPr defaultRowHeight="15" x14ac:dyDescent="0.25"/>
  <cols>
    <col min="1" max="1" width="19.7109375" style="1" customWidth="1"/>
    <col min="2" max="2" width="21.42578125" style="1" customWidth="1"/>
    <col min="3" max="3" width="24" style="1" customWidth="1"/>
    <col min="4" max="4" width="35.7109375" style="1" customWidth="1"/>
    <col min="5" max="5" width="22.140625" style="1" bestFit="1" customWidth="1"/>
    <col min="6" max="6" width="21.7109375" style="1" customWidth="1"/>
    <col min="7" max="7" width="27.28515625" style="1" customWidth="1"/>
    <col min="8" max="8" width="9.140625" style="1"/>
    <col min="9" max="9" width="14" style="1" customWidth="1"/>
    <col min="10" max="10" width="12.5703125" style="1" customWidth="1"/>
    <col min="11" max="11" width="9.140625" style="1"/>
    <col min="12" max="12" width="18.5703125" style="1" bestFit="1" customWidth="1"/>
    <col min="13" max="16384" width="9.140625" style="1"/>
  </cols>
  <sheetData>
    <row r="1" spans="1:12" x14ac:dyDescent="0.25">
      <c r="A1" s="14"/>
      <c r="C1" s="1" t="s">
        <v>19</v>
      </c>
      <c r="D1" s="1">
        <v>5</v>
      </c>
      <c r="F1" s="1" t="s">
        <v>20</v>
      </c>
      <c r="G1" s="1">
        <v>0.2</v>
      </c>
    </row>
    <row r="2" spans="1:12" ht="18.75" x14ac:dyDescent="0.25">
      <c r="A2" s="12" t="s">
        <v>46</v>
      </c>
      <c r="B2" s="31"/>
      <c r="E2" s="1" t="s">
        <v>34</v>
      </c>
    </row>
    <row r="3" spans="1:12" ht="18.75" x14ac:dyDescent="0.25">
      <c r="A3" s="12" t="s">
        <v>47</v>
      </c>
      <c r="B3" s="31"/>
    </row>
    <row r="4" spans="1:12" x14ac:dyDescent="0.25">
      <c r="A4" s="14"/>
    </row>
    <row r="5" spans="1:12" x14ac:dyDescent="0.25">
      <c r="A5" s="57" t="s">
        <v>71</v>
      </c>
      <c r="B5" s="57"/>
      <c r="C5" s="57"/>
      <c r="D5" s="57"/>
      <c r="E5" s="57"/>
      <c r="F5" s="57"/>
      <c r="G5" s="57"/>
      <c r="H5" s="57"/>
      <c r="I5" s="57"/>
      <c r="J5" s="57"/>
      <c r="K5" s="15"/>
      <c r="L5" s="15"/>
    </row>
    <row r="6" spans="1:12" x14ac:dyDescent="0.25">
      <c r="A6" s="2"/>
      <c r="B6" s="13"/>
      <c r="C6" s="50" t="s">
        <v>0</v>
      </c>
      <c r="D6" s="50"/>
      <c r="E6" s="50"/>
      <c r="F6" s="50"/>
      <c r="G6" s="50" t="s">
        <v>1</v>
      </c>
      <c r="H6" s="50"/>
      <c r="I6" s="50"/>
      <c r="J6" s="50"/>
      <c r="K6" s="3" t="s">
        <v>2</v>
      </c>
      <c r="L6" s="3" t="s">
        <v>3</v>
      </c>
    </row>
    <row r="7" spans="1:12" x14ac:dyDescent="0.25">
      <c r="A7" s="26" t="s">
        <v>9</v>
      </c>
      <c r="B7" s="27"/>
      <c r="C7" s="27" t="s">
        <v>4</v>
      </c>
      <c r="D7" s="27" t="s">
        <v>5</v>
      </c>
      <c r="E7" s="27" t="s">
        <v>6</v>
      </c>
      <c r="F7" s="27" t="s">
        <v>7</v>
      </c>
      <c r="G7" s="27" t="s">
        <v>4</v>
      </c>
      <c r="H7" s="27" t="s">
        <v>5</v>
      </c>
      <c r="I7" s="27" t="s">
        <v>6</v>
      </c>
      <c r="J7" s="27" t="s">
        <v>7</v>
      </c>
      <c r="K7" s="27" t="s">
        <v>7</v>
      </c>
      <c r="L7" s="27" t="s">
        <v>7</v>
      </c>
    </row>
    <row r="8" spans="1:12" x14ac:dyDescent="0.25">
      <c r="A8" s="56">
        <v>0</v>
      </c>
      <c r="B8" s="28" t="s">
        <v>8</v>
      </c>
      <c r="C8" s="29" t="s">
        <v>35</v>
      </c>
      <c r="D8" s="27">
        <v>10874</v>
      </c>
      <c r="E8" s="27">
        <f>D8/$D$8</f>
        <v>1</v>
      </c>
      <c r="F8" s="27">
        <f>E8*$D$1*$G$1</f>
        <v>1</v>
      </c>
      <c r="G8" s="29" t="s">
        <v>35</v>
      </c>
      <c r="H8" s="27">
        <v>8233</v>
      </c>
      <c r="I8" s="27">
        <f>H8/$H$8</f>
        <v>1</v>
      </c>
      <c r="J8" s="27">
        <f>I8*$D$1*$G$1</f>
        <v>1</v>
      </c>
      <c r="K8" s="30">
        <f>AVERAGE(J8,F8)</f>
        <v>1</v>
      </c>
      <c r="L8" s="30">
        <f>STDEV(J8,F8)</f>
        <v>0</v>
      </c>
    </row>
    <row r="9" spans="1:12" x14ac:dyDescent="0.25">
      <c r="A9" s="56"/>
      <c r="B9" s="28" t="s">
        <v>29</v>
      </c>
      <c r="C9" s="29" t="s">
        <v>45</v>
      </c>
      <c r="D9" s="27">
        <v>25008780</v>
      </c>
      <c r="E9" s="27">
        <f t="shared" ref="E9:E13" si="0">D9/$D$8</f>
        <v>2299.8694132793821</v>
      </c>
      <c r="F9" s="27">
        <f>E9*$D$1*$G$1</f>
        <v>2299.8694132793821</v>
      </c>
      <c r="G9" s="29" t="s">
        <v>50</v>
      </c>
      <c r="H9" s="27">
        <v>16055976</v>
      </c>
      <c r="I9" s="27">
        <f t="shared" ref="I9:I13" si="1">H9/$H$8</f>
        <v>1950.1974978744079</v>
      </c>
      <c r="J9" s="27">
        <f>I9*$D$1*$G$1</f>
        <v>1950.1974978744079</v>
      </c>
      <c r="K9" s="30">
        <f>AVERAGE(J9,F9)</f>
        <v>2125.033455576895</v>
      </c>
      <c r="L9" s="30">
        <f>STDEV(J9,F9)</f>
        <v>247.25538257334608</v>
      </c>
    </row>
    <row r="10" spans="1:12" x14ac:dyDescent="0.25">
      <c r="A10" s="56"/>
      <c r="B10" s="28" t="s">
        <v>16</v>
      </c>
      <c r="C10" s="29"/>
      <c r="D10" s="27"/>
      <c r="E10" s="27">
        <f t="shared" si="0"/>
        <v>0</v>
      </c>
      <c r="F10" s="27">
        <f t="shared" ref="F10:F13" si="2">E10*$D$1*$G$1</f>
        <v>0</v>
      </c>
      <c r="G10" s="29"/>
      <c r="H10" s="27"/>
      <c r="I10" s="27">
        <f t="shared" si="1"/>
        <v>0</v>
      </c>
      <c r="J10" s="27">
        <f t="shared" ref="J10:J13" si="3">I10*$D$1*$G$1</f>
        <v>0</v>
      </c>
      <c r="K10" s="30">
        <f t="shared" ref="K10:K11" si="4">AVERAGE(J10,F10)</f>
        <v>0</v>
      </c>
      <c r="L10" s="30">
        <f t="shared" ref="L10:L13" si="5">STDEV(J10,F10)</f>
        <v>0</v>
      </c>
    </row>
    <row r="11" spans="1:12" x14ac:dyDescent="0.25">
      <c r="A11" s="56"/>
      <c r="B11" s="28" t="s">
        <v>17</v>
      </c>
      <c r="C11" s="29" t="s">
        <v>48</v>
      </c>
      <c r="D11" s="27">
        <v>13557</v>
      </c>
      <c r="E11" s="27">
        <f t="shared" si="0"/>
        <v>1.2467353319845502</v>
      </c>
      <c r="F11" s="27">
        <f t="shared" si="2"/>
        <v>1.2467353319845502</v>
      </c>
      <c r="G11" s="29" t="s">
        <v>48</v>
      </c>
      <c r="H11" s="27">
        <v>9900</v>
      </c>
      <c r="I11" s="27">
        <f t="shared" si="1"/>
        <v>1.2024778331106523</v>
      </c>
      <c r="J11" s="27">
        <f t="shared" si="3"/>
        <v>1.2024778331106525</v>
      </c>
      <c r="K11" s="30">
        <f t="shared" si="4"/>
        <v>1.2246065825476014</v>
      </c>
      <c r="L11" s="30">
        <f t="shared" si="5"/>
        <v>3.129477757208908E-2</v>
      </c>
    </row>
    <row r="12" spans="1:12" x14ac:dyDescent="0.25">
      <c r="A12" s="56"/>
      <c r="B12" s="28" t="s">
        <v>15</v>
      </c>
      <c r="C12" s="29" t="s">
        <v>49</v>
      </c>
      <c r="D12" s="27">
        <v>83711</v>
      </c>
      <c r="E12" s="27">
        <f t="shared" si="0"/>
        <v>7.6982711053890016</v>
      </c>
      <c r="F12" s="27">
        <f t="shared" si="2"/>
        <v>7.6982711053890016</v>
      </c>
      <c r="G12" s="29" t="s">
        <v>49</v>
      </c>
      <c r="H12" s="27">
        <v>51431</v>
      </c>
      <c r="I12" s="27">
        <f t="shared" si="1"/>
        <v>6.2469330742135307</v>
      </c>
      <c r="J12" s="27">
        <f t="shared" si="3"/>
        <v>6.2469330742135307</v>
      </c>
      <c r="K12" s="30">
        <f>AVERAGE(J12,F12)</f>
        <v>6.9726020898012662</v>
      </c>
      <c r="L12" s="30">
        <f t="shared" si="5"/>
        <v>1.0262509636381092</v>
      </c>
    </row>
    <row r="13" spans="1:12" x14ac:dyDescent="0.25">
      <c r="A13" s="56"/>
      <c r="B13" s="28" t="s">
        <v>18</v>
      </c>
      <c r="C13" s="29"/>
      <c r="D13" s="27"/>
      <c r="E13" s="27">
        <f t="shared" si="0"/>
        <v>0</v>
      </c>
      <c r="F13" s="27">
        <f t="shared" si="2"/>
        <v>0</v>
      </c>
      <c r="G13" s="29"/>
      <c r="H13" s="27"/>
      <c r="I13" s="27">
        <f t="shared" si="1"/>
        <v>0</v>
      </c>
      <c r="J13" s="27">
        <f t="shared" si="3"/>
        <v>0</v>
      </c>
      <c r="K13" s="30">
        <f>AVERAGE(J13,F13)</f>
        <v>0</v>
      </c>
      <c r="L13" s="30">
        <f t="shared" si="5"/>
        <v>0</v>
      </c>
    </row>
    <row r="14" spans="1:12" x14ac:dyDescent="0.25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</row>
    <row r="15" spans="1:12" x14ac:dyDescent="0.25">
      <c r="A15" s="2"/>
      <c r="B15" s="13"/>
      <c r="C15" s="50" t="s">
        <v>0</v>
      </c>
      <c r="D15" s="50"/>
      <c r="E15" s="50"/>
      <c r="F15" s="50"/>
      <c r="G15" s="50" t="s">
        <v>1</v>
      </c>
      <c r="H15" s="50"/>
      <c r="I15" s="50"/>
      <c r="J15" s="50"/>
      <c r="K15" s="3" t="s">
        <v>2</v>
      </c>
      <c r="L15" s="3" t="s">
        <v>3</v>
      </c>
    </row>
    <row r="16" spans="1:12" x14ac:dyDescent="0.25">
      <c r="A16" s="26" t="s">
        <v>9</v>
      </c>
      <c r="B16" s="27"/>
      <c r="C16" s="27" t="s">
        <v>4</v>
      </c>
      <c r="D16" s="27" t="s">
        <v>5</v>
      </c>
      <c r="E16" s="27" t="s">
        <v>6</v>
      </c>
      <c r="F16" s="27" t="s">
        <v>7</v>
      </c>
      <c r="G16" s="27" t="s">
        <v>4</v>
      </c>
      <c r="H16" s="27" t="s">
        <v>5</v>
      </c>
      <c r="I16" s="27" t="s">
        <v>6</v>
      </c>
      <c r="J16" s="27" t="s">
        <v>7</v>
      </c>
      <c r="K16" s="27" t="s">
        <v>7</v>
      </c>
      <c r="L16" s="27" t="s">
        <v>7</v>
      </c>
    </row>
    <row r="17" spans="1:12" x14ac:dyDescent="0.25">
      <c r="A17" s="56">
        <v>1</v>
      </c>
      <c r="B17" s="28" t="s">
        <v>8</v>
      </c>
      <c r="C17" s="29" t="s">
        <v>35</v>
      </c>
      <c r="D17" s="27">
        <v>9830</v>
      </c>
      <c r="E17" s="27">
        <f>D17/$D$17</f>
        <v>1</v>
      </c>
      <c r="F17" s="27">
        <f>E17*$D$1*$G$1</f>
        <v>1</v>
      </c>
      <c r="G17" s="29" t="s">
        <v>53</v>
      </c>
      <c r="H17" s="27">
        <v>7707</v>
      </c>
      <c r="I17" s="27">
        <f>H17/$H$17</f>
        <v>1</v>
      </c>
      <c r="J17" s="27">
        <f>I17*$D$1*$G$1</f>
        <v>1</v>
      </c>
      <c r="K17" s="30">
        <f>AVERAGE(J17,F17)</f>
        <v>1</v>
      </c>
      <c r="L17" s="30">
        <f>STDEV(J17,F17)</f>
        <v>0</v>
      </c>
    </row>
    <row r="18" spans="1:12" x14ac:dyDescent="0.25">
      <c r="A18" s="56"/>
      <c r="B18" s="28" t="s">
        <v>29</v>
      </c>
      <c r="C18" s="29" t="s">
        <v>51</v>
      </c>
      <c r="D18" s="27">
        <v>21270697</v>
      </c>
      <c r="E18" s="27">
        <f t="shared" ref="E18:E22" si="6">D18/$D$17</f>
        <v>2163.8552390640893</v>
      </c>
      <c r="F18" s="27">
        <f>E18*$D$1*$G$1</f>
        <v>2163.8552390640893</v>
      </c>
      <c r="G18" s="29" t="s">
        <v>54</v>
      </c>
      <c r="H18" s="27">
        <v>17125734</v>
      </c>
      <c r="I18" s="27">
        <f t="shared" ref="I18:I22" si="7">H18/$H$17</f>
        <v>2222.1012066952121</v>
      </c>
      <c r="J18" s="27">
        <f>I18*$D$1*$G$1</f>
        <v>2222.1012066952121</v>
      </c>
      <c r="K18" s="30">
        <f>AVERAGE(J18,F18)</f>
        <v>2192.9782228796507</v>
      </c>
      <c r="L18" s="30">
        <f>STDEV(J18,F18)</f>
        <v>41.186118688739057</v>
      </c>
    </row>
    <row r="19" spans="1:12" x14ac:dyDescent="0.25">
      <c r="A19" s="56"/>
      <c r="B19" s="28" t="s">
        <v>16</v>
      </c>
      <c r="C19" s="29"/>
      <c r="D19" s="27"/>
      <c r="E19" s="27">
        <f t="shared" si="6"/>
        <v>0</v>
      </c>
      <c r="F19" s="27">
        <f>E19*$D$1*$G$1</f>
        <v>0</v>
      </c>
      <c r="G19" s="29"/>
      <c r="H19" s="27"/>
      <c r="I19" s="27">
        <f t="shared" si="7"/>
        <v>0</v>
      </c>
      <c r="J19" s="27">
        <f t="shared" ref="J19:J22" si="8">I19*$D$1*$G$1</f>
        <v>0</v>
      </c>
      <c r="K19" s="30">
        <f t="shared" ref="K19:K22" si="9">AVERAGE(J19,F19)</f>
        <v>0</v>
      </c>
      <c r="L19" s="30">
        <f t="shared" ref="L19:L22" si="10">STDEV(J19,F19)</f>
        <v>0</v>
      </c>
    </row>
    <row r="20" spans="1:12" x14ac:dyDescent="0.25">
      <c r="A20" s="56"/>
      <c r="B20" s="28" t="s">
        <v>17</v>
      </c>
      <c r="C20" s="29" t="s">
        <v>48</v>
      </c>
      <c r="D20" s="27">
        <v>28691</v>
      </c>
      <c r="E20" s="27">
        <f t="shared" si="6"/>
        <v>2.9187182095625634</v>
      </c>
      <c r="F20" s="27">
        <f t="shared" ref="F20:F22" si="11">E20*$D$1*$G$1</f>
        <v>2.9187182095625634</v>
      </c>
      <c r="G20" s="29" t="s">
        <v>55</v>
      </c>
      <c r="H20" s="27">
        <v>24650</v>
      </c>
      <c r="I20" s="27">
        <f t="shared" si="7"/>
        <v>3.1983910730504737</v>
      </c>
      <c r="J20" s="27">
        <f t="shared" si="8"/>
        <v>3.1983910730504737</v>
      </c>
      <c r="K20" s="30">
        <f t="shared" si="9"/>
        <v>3.0585546413065186</v>
      </c>
      <c r="L20" s="30">
        <f t="shared" si="10"/>
        <v>0.19775857828616089</v>
      </c>
    </row>
    <row r="21" spans="1:12" x14ac:dyDescent="0.25">
      <c r="A21" s="56"/>
      <c r="B21" s="28" t="s">
        <v>15</v>
      </c>
      <c r="C21" s="27" t="s">
        <v>52</v>
      </c>
      <c r="D21" s="27">
        <v>49631</v>
      </c>
      <c r="E21" s="27">
        <f t="shared" si="6"/>
        <v>5.048931841302136</v>
      </c>
      <c r="F21" s="27">
        <f t="shared" si="11"/>
        <v>5.048931841302136</v>
      </c>
      <c r="G21" s="29" t="s">
        <v>49</v>
      </c>
      <c r="H21" s="27">
        <v>42307</v>
      </c>
      <c r="I21" s="27">
        <f t="shared" si="7"/>
        <v>5.4894251978720643</v>
      </c>
      <c r="J21" s="27">
        <f t="shared" si="8"/>
        <v>5.4894251978720652</v>
      </c>
      <c r="K21" s="30">
        <f t="shared" si="9"/>
        <v>5.2691785195871006</v>
      </c>
      <c r="L21" s="30">
        <f t="shared" si="10"/>
        <v>0.31147583949822077</v>
      </c>
    </row>
    <row r="22" spans="1:12" x14ac:dyDescent="0.25">
      <c r="A22" s="56"/>
      <c r="B22" s="28" t="s">
        <v>18</v>
      </c>
      <c r="C22" s="29"/>
      <c r="D22" s="27"/>
      <c r="E22" s="27">
        <f t="shared" si="6"/>
        <v>0</v>
      </c>
      <c r="F22" s="27">
        <f t="shared" si="11"/>
        <v>0</v>
      </c>
      <c r="G22" s="29"/>
      <c r="H22" s="27"/>
      <c r="I22" s="27">
        <f t="shared" si="7"/>
        <v>0</v>
      </c>
      <c r="J22" s="27">
        <f t="shared" si="8"/>
        <v>0</v>
      </c>
      <c r="K22" s="30">
        <f t="shared" si="9"/>
        <v>0</v>
      </c>
      <c r="L22" s="30">
        <f t="shared" si="10"/>
        <v>0</v>
      </c>
    </row>
    <row r="23" spans="1:12" x14ac:dyDescent="0.25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x14ac:dyDescent="0.25">
      <c r="A24" s="2"/>
      <c r="B24" s="13"/>
      <c r="C24" s="50" t="s">
        <v>0</v>
      </c>
      <c r="D24" s="50"/>
      <c r="E24" s="50"/>
      <c r="F24" s="50"/>
      <c r="G24" s="50" t="s">
        <v>1</v>
      </c>
      <c r="H24" s="50"/>
      <c r="I24" s="50"/>
      <c r="J24" s="50"/>
      <c r="K24" s="3" t="s">
        <v>2</v>
      </c>
      <c r="L24" s="3" t="s">
        <v>3</v>
      </c>
    </row>
    <row r="25" spans="1:12" x14ac:dyDescent="0.25">
      <c r="A25" s="26" t="s">
        <v>9</v>
      </c>
      <c r="B25" s="27"/>
      <c r="C25" s="27" t="s">
        <v>4</v>
      </c>
      <c r="D25" s="27" t="s">
        <v>5</v>
      </c>
      <c r="E25" s="27" t="s">
        <v>6</v>
      </c>
      <c r="F25" s="27" t="s">
        <v>7</v>
      </c>
      <c r="G25" s="27" t="s">
        <v>4</v>
      </c>
      <c r="H25" s="27" t="s">
        <v>5</v>
      </c>
      <c r="I25" s="27" t="s">
        <v>6</v>
      </c>
      <c r="J25" s="27" t="s">
        <v>7</v>
      </c>
      <c r="K25" s="27" t="s">
        <v>7</v>
      </c>
      <c r="L25" s="27" t="s">
        <v>7</v>
      </c>
    </row>
    <row r="26" spans="1:12" x14ac:dyDescent="0.25">
      <c r="A26" s="56">
        <v>5</v>
      </c>
      <c r="B26" s="28" t="s">
        <v>8</v>
      </c>
      <c r="C26" s="29" t="s">
        <v>35</v>
      </c>
      <c r="D26" s="27">
        <v>7551</v>
      </c>
      <c r="E26" s="27">
        <f>D26/$D$26</f>
        <v>1</v>
      </c>
      <c r="F26" s="27">
        <f>E26*$D$1*$G$1</f>
        <v>1</v>
      </c>
      <c r="G26" s="29" t="s">
        <v>35</v>
      </c>
      <c r="H26" s="27">
        <v>2217</v>
      </c>
      <c r="I26" s="27">
        <f>H26/$H$26</f>
        <v>1</v>
      </c>
      <c r="J26" s="27">
        <f>I26*$D$1*$G$1</f>
        <v>1</v>
      </c>
      <c r="K26" s="30">
        <f>AVERAGE(J26,F26)</f>
        <v>1</v>
      </c>
      <c r="L26" s="30">
        <f>STDEV(J26,F26)</f>
        <v>0</v>
      </c>
    </row>
    <row r="27" spans="1:12" x14ac:dyDescent="0.25">
      <c r="A27" s="56"/>
      <c r="B27" s="28" t="s">
        <v>29</v>
      </c>
      <c r="C27" s="29" t="s">
        <v>50</v>
      </c>
      <c r="D27" s="27">
        <v>16805995</v>
      </c>
      <c r="E27" s="27">
        <f t="shared" ref="E27:E31" si="12">D27/$D$26</f>
        <v>2225.6648126076016</v>
      </c>
      <c r="F27" s="27">
        <f>E27*$D$1*$G$1</f>
        <v>2225.6648126076016</v>
      </c>
      <c r="G27" s="29" t="s">
        <v>56</v>
      </c>
      <c r="H27" s="27">
        <v>4968521</v>
      </c>
      <c r="I27" s="27">
        <f t="shared" ref="I27:I31" si="13">H27/$H$26</f>
        <v>2241.1010374379794</v>
      </c>
      <c r="J27" s="27">
        <f>I27*$D$1*$G$1</f>
        <v>2241.1010374379798</v>
      </c>
      <c r="K27" s="30">
        <f>AVERAGE(J27,F27)</f>
        <v>2233.3829250227909</v>
      </c>
      <c r="L27" s="30">
        <f>STDEV(J27,F27)</f>
        <v>10.915059253480624</v>
      </c>
    </row>
    <row r="28" spans="1:12" x14ac:dyDescent="0.25">
      <c r="A28" s="56"/>
      <c r="B28" s="28" t="s">
        <v>16</v>
      </c>
      <c r="C28" s="29"/>
      <c r="D28" s="27"/>
      <c r="E28" s="27">
        <f t="shared" si="12"/>
        <v>0</v>
      </c>
      <c r="F28" s="27">
        <f>E28*$D$1*$G$1</f>
        <v>0</v>
      </c>
      <c r="G28" s="29"/>
      <c r="H28" s="27"/>
      <c r="I28" s="27">
        <f t="shared" si="13"/>
        <v>0</v>
      </c>
      <c r="J28" s="27">
        <f t="shared" ref="J28:J31" si="14">I28*$D$1*$G$1</f>
        <v>0</v>
      </c>
      <c r="K28" s="30">
        <f t="shared" ref="K28:K31" si="15">AVERAGE(J28,F28)</f>
        <v>0</v>
      </c>
      <c r="L28" s="30">
        <f t="shared" ref="L28:L31" si="16">STDEV(J28,F28)</f>
        <v>0</v>
      </c>
    </row>
    <row r="29" spans="1:12" x14ac:dyDescent="0.25">
      <c r="A29" s="56"/>
      <c r="B29" s="28" t="s">
        <v>17</v>
      </c>
      <c r="C29" s="29" t="s">
        <v>55</v>
      </c>
      <c r="D29" s="27">
        <v>50960</v>
      </c>
      <c r="E29" s="27">
        <f t="shared" si="12"/>
        <v>6.7487749966891801</v>
      </c>
      <c r="F29" s="27">
        <f t="shared" ref="F29:F31" si="17">E29*$D$1*$G$1</f>
        <v>6.7487749966891801</v>
      </c>
      <c r="G29" s="29" t="s">
        <v>48</v>
      </c>
      <c r="H29" s="27">
        <v>17103</v>
      </c>
      <c r="I29" s="27">
        <f t="shared" si="13"/>
        <v>7.7144790257104194</v>
      </c>
      <c r="J29" s="27">
        <f t="shared" si="14"/>
        <v>7.7144790257104194</v>
      </c>
      <c r="K29" s="30">
        <f t="shared" si="15"/>
        <v>7.2316270111997998</v>
      </c>
      <c r="L29" s="30">
        <f t="shared" si="16"/>
        <v>0.68285586754008876</v>
      </c>
    </row>
    <row r="30" spans="1:12" x14ac:dyDescent="0.25">
      <c r="A30" s="56"/>
      <c r="B30" s="28" t="s">
        <v>15</v>
      </c>
      <c r="C30" s="29" t="s">
        <v>49</v>
      </c>
      <c r="D30" s="27">
        <v>12860</v>
      </c>
      <c r="E30" s="27">
        <f t="shared" si="12"/>
        <v>1.7030856840153623</v>
      </c>
      <c r="F30" s="27">
        <f t="shared" si="17"/>
        <v>1.7030856840153625</v>
      </c>
      <c r="G30" s="29" t="s">
        <v>49</v>
      </c>
      <c r="H30" s="27">
        <v>3949</v>
      </c>
      <c r="I30" s="27">
        <f t="shared" si="13"/>
        <v>1.7812359043752819</v>
      </c>
      <c r="J30" s="27">
        <f t="shared" si="14"/>
        <v>1.7812359043752821</v>
      </c>
      <c r="K30" s="30">
        <f t="shared" si="15"/>
        <v>1.7421607941953223</v>
      </c>
      <c r="L30" s="30">
        <f t="shared" si="16"/>
        <v>5.5260550767722127E-2</v>
      </c>
    </row>
    <row r="31" spans="1:12" x14ac:dyDescent="0.25">
      <c r="A31" s="56"/>
      <c r="B31" s="28" t="s">
        <v>18</v>
      </c>
      <c r="C31" s="29"/>
      <c r="D31" s="27"/>
      <c r="E31" s="27">
        <f t="shared" si="12"/>
        <v>0</v>
      </c>
      <c r="F31" s="27">
        <f t="shared" si="17"/>
        <v>0</v>
      </c>
      <c r="G31" s="29"/>
      <c r="H31" s="27"/>
      <c r="I31" s="27">
        <f t="shared" si="13"/>
        <v>0</v>
      </c>
      <c r="J31" s="27">
        <f t="shared" si="14"/>
        <v>0</v>
      </c>
      <c r="K31" s="30">
        <f t="shared" si="15"/>
        <v>0</v>
      </c>
      <c r="L31" s="30">
        <f t="shared" si="16"/>
        <v>0</v>
      </c>
    </row>
    <row r="32" spans="1:12" x14ac:dyDescent="0.25">
      <c r="A32" s="27"/>
      <c r="B32" s="27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 x14ac:dyDescent="0.25">
      <c r="A33" s="2"/>
      <c r="B33" s="13"/>
      <c r="C33" s="50" t="s">
        <v>0</v>
      </c>
      <c r="D33" s="50"/>
      <c r="E33" s="50"/>
      <c r="F33" s="50"/>
      <c r="G33" s="50" t="s">
        <v>1</v>
      </c>
      <c r="H33" s="50"/>
      <c r="I33" s="50"/>
      <c r="J33" s="50"/>
      <c r="K33" s="3" t="s">
        <v>2</v>
      </c>
      <c r="L33" s="3" t="s">
        <v>3</v>
      </c>
    </row>
    <row r="34" spans="1:12" x14ac:dyDescent="0.25">
      <c r="A34" s="26" t="s">
        <v>9</v>
      </c>
      <c r="B34" s="27"/>
      <c r="C34" s="27" t="s">
        <v>4</v>
      </c>
      <c r="D34" s="27" t="s">
        <v>5</v>
      </c>
      <c r="E34" s="27" t="s">
        <v>6</v>
      </c>
      <c r="F34" s="27" t="s">
        <v>7</v>
      </c>
      <c r="G34" s="27" t="s">
        <v>4</v>
      </c>
      <c r="H34" s="27" t="s">
        <v>5</v>
      </c>
      <c r="I34" s="27" t="s">
        <v>6</v>
      </c>
      <c r="J34" s="27" t="s">
        <v>7</v>
      </c>
      <c r="K34" s="27" t="s">
        <v>7</v>
      </c>
      <c r="L34" s="27" t="s">
        <v>7</v>
      </c>
    </row>
    <row r="35" spans="1:12" x14ac:dyDescent="0.25">
      <c r="A35" s="56">
        <v>72</v>
      </c>
      <c r="B35" s="28" t="s">
        <v>8</v>
      </c>
      <c r="C35" s="29" t="s">
        <v>59</v>
      </c>
      <c r="D35" s="27">
        <v>10940</v>
      </c>
      <c r="E35" s="27">
        <f>D35/$D$35</f>
        <v>1</v>
      </c>
      <c r="F35" s="27">
        <f>E35*$D$1*$G$1</f>
        <v>1</v>
      </c>
      <c r="G35" s="29" t="s">
        <v>59</v>
      </c>
      <c r="H35" s="27">
        <v>10819</v>
      </c>
      <c r="I35" s="27">
        <f>H35/$H$35</f>
        <v>1</v>
      </c>
      <c r="J35" s="27">
        <f>I35*$D$1*$G$1</f>
        <v>1</v>
      </c>
      <c r="K35" s="30">
        <f>AVERAGE(J35,F35)</f>
        <v>1</v>
      </c>
      <c r="L35" s="30">
        <f>STDEV(J35,F35)</f>
        <v>0</v>
      </c>
    </row>
    <row r="36" spans="1:12" x14ac:dyDescent="0.25">
      <c r="A36" s="56"/>
      <c r="B36" s="28" t="s">
        <v>29</v>
      </c>
      <c r="C36" s="29" t="s">
        <v>60</v>
      </c>
      <c r="D36" s="27">
        <v>24402670</v>
      </c>
      <c r="E36" s="27">
        <f t="shared" ref="E36:E39" si="18">D36/$D$35</f>
        <v>2230.5914076782451</v>
      </c>
      <c r="F36" s="27">
        <f>E36*$D$1*$G$1</f>
        <v>2230.5914076782451</v>
      </c>
      <c r="G36" s="29" t="s">
        <v>62</v>
      </c>
      <c r="H36" s="27">
        <v>23553461</v>
      </c>
      <c r="I36" s="27">
        <f t="shared" ref="I36:I40" si="19">H36/$H$35</f>
        <v>2177.046030132175</v>
      </c>
      <c r="J36" s="27">
        <f>I36*$D$1*$G$1</f>
        <v>2177.046030132175</v>
      </c>
      <c r="K36" s="30">
        <f>AVERAGE(J36,F36)</f>
        <v>2203.8187189052101</v>
      </c>
      <c r="L36" s="30">
        <f>STDEV(J36,F36)</f>
        <v>37.862299564020056</v>
      </c>
    </row>
    <row r="37" spans="1:12" x14ac:dyDescent="0.25">
      <c r="A37" s="56"/>
      <c r="B37" s="28" t="s">
        <v>16</v>
      </c>
      <c r="C37" s="29"/>
      <c r="D37" s="27"/>
      <c r="E37" s="27">
        <f t="shared" si="18"/>
        <v>0</v>
      </c>
      <c r="F37" s="27">
        <f>E37*$D$1*$G$1</f>
        <v>0</v>
      </c>
      <c r="G37" s="29"/>
      <c r="H37" s="27"/>
      <c r="I37" s="27">
        <f t="shared" si="19"/>
        <v>0</v>
      </c>
      <c r="J37" s="27">
        <f t="shared" ref="J37:J39" si="20">I37*$D$1*$G$1</f>
        <v>0</v>
      </c>
      <c r="K37" s="30">
        <f t="shared" ref="K37:K39" si="21">AVERAGE(J37,F37)</f>
        <v>0</v>
      </c>
      <c r="L37" s="30">
        <f t="shared" ref="L37:L39" si="22">STDEV(J37,F37)</f>
        <v>0</v>
      </c>
    </row>
    <row r="38" spans="1:12" x14ac:dyDescent="0.25">
      <c r="A38" s="56"/>
      <c r="B38" s="28" t="s">
        <v>17</v>
      </c>
      <c r="C38" s="29" t="s">
        <v>61</v>
      </c>
      <c r="D38" s="27">
        <v>89886</v>
      </c>
      <c r="E38" s="27">
        <f t="shared" si="18"/>
        <v>8.216270566727605</v>
      </c>
      <c r="F38" s="27">
        <f t="shared" ref="F38:F40" si="23">E38*$D$1*$G$1</f>
        <v>8.216270566727605</v>
      </c>
      <c r="G38" s="29" t="s">
        <v>63</v>
      </c>
      <c r="H38" s="27">
        <v>87242</v>
      </c>
      <c r="I38" s="27">
        <f t="shared" si="19"/>
        <v>8.0637766891579634</v>
      </c>
      <c r="J38" s="27">
        <f t="shared" si="20"/>
        <v>8.0637766891579634</v>
      </c>
      <c r="K38" s="30">
        <f t="shared" si="21"/>
        <v>8.1400236279427851</v>
      </c>
      <c r="L38" s="30">
        <f t="shared" si="22"/>
        <v>0.10782945491892475</v>
      </c>
    </row>
    <row r="39" spans="1:12" x14ac:dyDescent="0.25">
      <c r="A39" s="56"/>
      <c r="B39" s="28" t="s">
        <v>15</v>
      </c>
      <c r="C39" s="29"/>
      <c r="D39" s="27"/>
      <c r="E39" s="27">
        <f t="shared" si="18"/>
        <v>0</v>
      </c>
      <c r="F39" s="27">
        <f t="shared" si="23"/>
        <v>0</v>
      </c>
      <c r="G39" s="29"/>
      <c r="H39" s="27"/>
      <c r="I39" s="27">
        <f t="shared" si="19"/>
        <v>0</v>
      </c>
      <c r="J39" s="27">
        <f t="shared" si="20"/>
        <v>0</v>
      </c>
      <c r="K39" s="30">
        <f t="shared" si="21"/>
        <v>0</v>
      </c>
      <c r="L39" s="30">
        <f t="shared" si="22"/>
        <v>0</v>
      </c>
    </row>
    <row r="40" spans="1:12" x14ac:dyDescent="0.25">
      <c r="A40" s="56"/>
      <c r="B40" s="28" t="s">
        <v>18</v>
      </c>
      <c r="C40" s="29"/>
      <c r="D40" s="27"/>
      <c r="E40" s="27">
        <f>D40/$D$35</f>
        <v>0</v>
      </c>
      <c r="F40" s="27">
        <f t="shared" si="23"/>
        <v>0</v>
      </c>
      <c r="G40" s="29"/>
      <c r="H40" s="27"/>
      <c r="I40" s="27">
        <f t="shared" si="19"/>
        <v>0</v>
      </c>
      <c r="J40" s="27">
        <f t="shared" ref="J40" si="24">I40*$D$1*$G$1</f>
        <v>0</v>
      </c>
      <c r="K40" s="30">
        <f t="shared" ref="K40" si="25">AVERAGE(J40,F40)</f>
        <v>0</v>
      </c>
      <c r="L40" s="30">
        <f t="shared" ref="L40" si="26">STDEV(J40,F40)</f>
        <v>0</v>
      </c>
    </row>
    <row r="41" spans="1:12" x14ac:dyDescent="0.25">
      <c r="A41" s="27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</row>
    <row r="42" spans="1:12" x14ac:dyDescent="0.25">
      <c r="A42" s="2"/>
      <c r="B42" s="13"/>
      <c r="C42" s="50" t="s">
        <v>0</v>
      </c>
      <c r="D42" s="50"/>
      <c r="E42" s="50"/>
      <c r="F42" s="50"/>
      <c r="G42" s="51" t="s">
        <v>1</v>
      </c>
      <c r="H42" s="51"/>
      <c r="I42" s="51"/>
      <c r="J42" s="51"/>
      <c r="K42" s="3" t="s">
        <v>2</v>
      </c>
      <c r="L42" s="3" t="s">
        <v>3</v>
      </c>
    </row>
    <row r="43" spans="1:12" x14ac:dyDescent="0.25">
      <c r="A43" s="38" t="s">
        <v>9</v>
      </c>
      <c r="B43" s="39"/>
      <c r="C43" s="39" t="s">
        <v>4</v>
      </c>
      <c r="D43" s="39" t="s">
        <v>5</v>
      </c>
      <c r="E43" s="39" t="s">
        <v>6</v>
      </c>
      <c r="F43" s="39" t="s">
        <v>7</v>
      </c>
      <c r="G43" s="39" t="s">
        <v>4</v>
      </c>
      <c r="H43" s="39" t="s">
        <v>5</v>
      </c>
      <c r="I43" s="39" t="s">
        <v>6</v>
      </c>
      <c r="J43" s="39" t="s">
        <v>7</v>
      </c>
      <c r="K43" s="39" t="s">
        <v>7</v>
      </c>
      <c r="L43" s="39" t="s">
        <v>7</v>
      </c>
    </row>
    <row r="44" spans="1:12" x14ac:dyDescent="0.25">
      <c r="A44" s="52" t="s">
        <v>41</v>
      </c>
      <c r="B44" s="40" t="s">
        <v>8</v>
      </c>
      <c r="C44" s="39" t="s">
        <v>35</v>
      </c>
      <c r="D44" s="39">
        <v>15012</v>
      </c>
      <c r="E44" s="39">
        <f t="shared" ref="E44:E49" si="27">D44/$D$44</f>
        <v>1</v>
      </c>
      <c r="F44" s="39">
        <f>E44*$D$1*$G$1</f>
        <v>1</v>
      </c>
      <c r="G44" s="41"/>
      <c r="H44" s="39"/>
      <c r="I44" s="39" t="e">
        <f>H44/$H$44</f>
        <v>#DIV/0!</v>
      </c>
      <c r="J44" s="39" t="e">
        <f>I44*$D$1*$G$1</f>
        <v>#DIV/0!</v>
      </c>
      <c r="K44" s="42" t="e">
        <f>AVERAGE(J44,F44)</f>
        <v>#DIV/0!</v>
      </c>
      <c r="L44" s="42" t="e">
        <f>STDEV(J44,F44)</f>
        <v>#DIV/0!</v>
      </c>
    </row>
    <row r="45" spans="1:12" x14ac:dyDescent="0.25">
      <c r="A45" s="52"/>
      <c r="B45" s="40" t="s">
        <v>29</v>
      </c>
      <c r="C45" s="39" t="s">
        <v>36</v>
      </c>
      <c r="D45" s="39">
        <v>31606969</v>
      </c>
      <c r="E45" s="39">
        <f t="shared" si="27"/>
        <v>2105.4469091393553</v>
      </c>
      <c r="F45" s="39">
        <f>E45*$D$1*$G$1</f>
        <v>2105.4469091393553</v>
      </c>
      <c r="G45" s="41"/>
      <c r="H45" s="39"/>
      <c r="I45" s="39" t="e">
        <f t="shared" ref="I45:I49" si="28">H45/$H$44</f>
        <v>#DIV/0!</v>
      </c>
      <c r="J45" s="39" t="e">
        <f>I45*$D$1*$G$1</f>
        <v>#DIV/0!</v>
      </c>
      <c r="K45" s="42" t="e">
        <f>AVERAGE(J45,F45)</f>
        <v>#DIV/0!</v>
      </c>
      <c r="L45" s="42" t="e">
        <f>STDEV(J45,F45)</f>
        <v>#DIV/0!</v>
      </c>
    </row>
    <row r="46" spans="1:12" x14ac:dyDescent="0.25">
      <c r="A46" s="52"/>
      <c r="B46" s="40" t="s">
        <v>16</v>
      </c>
      <c r="C46" s="39" t="s">
        <v>37</v>
      </c>
      <c r="D46" s="39">
        <v>32152</v>
      </c>
      <c r="E46" s="39">
        <f t="shared" si="27"/>
        <v>2.1417532640554224</v>
      </c>
      <c r="F46" s="39">
        <f>E46*$D$1*$G$1</f>
        <v>2.1417532640554224</v>
      </c>
      <c r="G46" s="41"/>
      <c r="H46" s="39"/>
      <c r="I46" s="39" t="e">
        <f t="shared" si="28"/>
        <v>#DIV/0!</v>
      </c>
      <c r="J46" s="39" t="e">
        <f t="shared" ref="J46:J48" si="29">I46*$D$1*$G$1</f>
        <v>#DIV/0!</v>
      </c>
      <c r="K46" s="42" t="e">
        <f t="shared" ref="K46:K48" si="30">AVERAGE(J46,F46)</f>
        <v>#DIV/0!</v>
      </c>
      <c r="L46" s="42" t="e">
        <f t="shared" ref="L46:L48" si="31">STDEV(J46,F46)</f>
        <v>#DIV/0!</v>
      </c>
    </row>
    <row r="47" spans="1:12" x14ac:dyDescent="0.25">
      <c r="A47" s="52"/>
      <c r="B47" s="40" t="s">
        <v>17</v>
      </c>
      <c r="C47" s="39" t="s">
        <v>39</v>
      </c>
      <c r="D47" s="39">
        <v>15010</v>
      </c>
      <c r="E47" s="39">
        <f t="shared" si="27"/>
        <v>0.99986677324806816</v>
      </c>
      <c r="F47" s="39">
        <f t="shared" ref="F47:F48" si="32">E47*$D$1*$G$1</f>
        <v>0.99986677324806816</v>
      </c>
      <c r="G47" s="41"/>
      <c r="H47" s="39"/>
      <c r="I47" s="39" t="e">
        <f>H47/$H$44</f>
        <v>#DIV/0!</v>
      </c>
      <c r="J47" s="39" t="e">
        <f t="shared" si="29"/>
        <v>#DIV/0!</v>
      </c>
      <c r="K47" s="42" t="e">
        <f t="shared" si="30"/>
        <v>#DIV/0!</v>
      </c>
      <c r="L47" s="42" t="e">
        <f t="shared" si="31"/>
        <v>#DIV/0!</v>
      </c>
    </row>
    <row r="48" spans="1:12" x14ac:dyDescent="0.25">
      <c r="A48" s="52"/>
      <c r="B48" s="40" t="s">
        <v>15</v>
      </c>
      <c r="C48" s="39" t="s">
        <v>38</v>
      </c>
      <c r="D48" s="39">
        <v>105708</v>
      </c>
      <c r="E48" s="39">
        <f t="shared" si="27"/>
        <v>7.0415667466027179</v>
      </c>
      <c r="F48" s="39">
        <f t="shared" si="32"/>
        <v>7.0415667466027179</v>
      </c>
      <c r="G48" s="41"/>
      <c r="H48" s="39"/>
      <c r="I48" s="39" t="e">
        <f>H48/$H$44</f>
        <v>#DIV/0!</v>
      </c>
      <c r="J48" s="39" t="e">
        <f t="shared" si="29"/>
        <v>#DIV/0!</v>
      </c>
      <c r="K48" s="42" t="e">
        <f t="shared" si="30"/>
        <v>#DIV/0!</v>
      </c>
      <c r="L48" s="42" t="e">
        <f t="shared" si="31"/>
        <v>#DIV/0!</v>
      </c>
    </row>
    <row r="49" spans="1:13" x14ac:dyDescent="0.25">
      <c r="A49" s="52"/>
      <c r="B49" s="40" t="s">
        <v>18</v>
      </c>
      <c r="C49" s="39" t="s">
        <v>40</v>
      </c>
      <c r="D49" s="39">
        <v>1853</v>
      </c>
      <c r="E49" s="39">
        <f t="shared" si="27"/>
        <v>0.12343458566480149</v>
      </c>
      <c r="F49" s="39">
        <f t="shared" ref="F49" si="33">E49*$D$1*$G$1</f>
        <v>0.1234345856648015</v>
      </c>
      <c r="G49" s="41"/>
      <c r="H49" s="39"/>
      <c r="I49" s="39" t="e">
        <f t="shared" si="28"/>
        <v>#DIV/0!</v>
      </c>
      <c r="J49" s="39" t="e">
        <f t="shared" ref="J49" si="34">I49*$D$1*$G$1</f>
        <v>#DIV/0!</v>
      </c>
      <c r="K49" s="42" t="e">
        <f t="shared" ref="K49" si="35">AVERAGE(J49,F49)</f>
        <v>#DIV/0!</v>
      </c>
      <c r="L49" s="42" t="e">
        <f t="shared" ref="L49" si="36">STDEV(J49,F49)</f>
        <v>#DIV/0!</v>
      </c>
    </row>
    <row r="50" spans="1:13" x14ac:dyDescent="0.25">
      <c r="A50" s="33"/>
      <c r="B50" s="28"/>
      <c r="C50" s="27"/>
      <c r="D50" s="27"/>
      <c r="E50" s="27"/>
      <c r="F50" s="27"/>
      <c r="G50" s="29"/>
      <c r="H50" s="27"/>
      <c r="I50" s="27"/>
      <c r="J50" s="27"/>
      <c r="K50" s="30"/>
      <c r="L50" s="30"/>
    </row>
    <row r="51" spans="1:13" x14ac:dyDescent="0.25">
      <c r="A51" s="33"/>
      <c r="B51" s="28"/>
      <c r="C51" s="27"/>
      <c r="D51" s="27"/>
      <c r="E51" s="27"/>
      <c r="F51" s="27"/>
      <c r="G51" s="29"/>
      <c r="H51" s="27"/>
      <c r="I51" s="27"/>
      <c r="J51" s="27"/>
      <c r="K51" s="30"/>
      <c r="L51" s="30"/>
    </row>
    <row r="52" spans="1:13" x14ac:dyDescent="0.25">
      <c r="A52" s="33"/>
      <c r="B52" s="28"/>
      <c r="C52" s="27"/>
      <c r="D52" s="27"/>
      <c r="E52" s="27"/>
      <c r="F52" s="27"/>
      <c r="G52" s="29"/>
      <c r="H52" s="27"/>
      <c r="I52" s="27"/>
      <c r="J52" s="27"/>
      <c r="K52" s="30"/>
      <c r="L52" s="30"/>
    </row>
    <row r="53" spans="1:13" x14ac:dyDescent="0.25">
      <c r="A53" s="33"/>
      <c r="B53" s="28"/>
      <c r="C53" s="27"/>
      <c r="D53" s="27"/>
      <c r="E53" s="27"/>
      <c r="F53" s="27"/>
      <c r="G53" s="29"/>
      <c r="H53" s="27"/>
      <c r="I53" s="27"/>
      <c r="J53" s="27"/>
      <c r="K53" s="30"/>
      <c r="L53" s="30"/>
    </row>
    <row r="54" spans="1:13" x14ac:dyDescent="0.25">
      <c r="A54" s="33"/>
      <c r="B54" s="28"/>
      <c r="C54" s="27"/>
      <c r="D54" s="27"/>
      <c r="E54" s="27"/>
      <c r="F54" s="27"/>
      <c r="G54" s="29"/>
      <c r="H54" s="27"/>
      <c r="I54" s="27"/>
      <c r="J54" s="27"/>
      <c r="K54" s="30"/>
      <c r="L54" s="30"/>
    </row>
    <row r="55" spans="1:13" x14ac:dyDescent="0.25">
      <c r="A55" s="33"/>
      <c r="B55" s="28"/>
      <c r="C55" s="27"/>
      <c r="D55" s="27"/>
      <c r="E55" s="27"/>
      <c r="F55" s="27"/>
      <c r="G55" s="29"/>
      <c r="H55" s="27"/>
      <c r="I55" s="27"/>
      <c r="J55" s="27"/>
      <c r="K55" s="30"/>
      <c r="L55" s="30"/>
    </row>
    <row r="59" spans="1:13" ht="23.25" x14ac:dyDescent="0.35">
      <c r="A59" s="53" t="s">
        <v>57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32"/>
    </row>
    <row r="60" spans="1:13" x14ac:dyDescent="0.25">
      <c r="C60" s="54" t="s">
        <v>9</v>
      </c>
      <c r="D60" s="54"/>
      <c r="E60" s="54"/>
      <c r="F60" s="54"/>
      <c r="G60" s="54"/>
      <c r="H60" s="54"/>
      <c r="I60" s="54"/>
      <c r="J60" s="54"/>
    </row>
    <row r="61" spans="1:13" x14ac:dyDescent="0.25">
      <c r="C61" s="1">
        <v>0</v>
      </c>
      <c r="D61" s="1">
        <v>1</v>
      </c>
      <c r="E61" s="1">
        <v>5</v>
      </c>
      <c r="F61" s="1">
        <v>72</v>
      </c>
    </row>
    <row r="62" spans="1:13" ht="15" customHeight="1" x14ac:dyDescent="0.25">
      <c r="A62" s="55" t="s">
        <v>21</v>
      </c>
      <c r="B62" s="28" t="s">
        <v>8</v>
      </c>
      <c r="C62" s="4">
        <v>1</v>
      </c>
      <c r="D62" s="4">
        <v>1</v>
      </c>
      <c r="E62" s="4">
        <v>1</v>
      </c>
      <c r="F62" s="4">
        <v>1</v>
      </c>
      <c r="G62" s="4"/>
      <c r="H62" s="4"/>
      <c r="I62" s="4"/>
      <c r="J62" s="4"/>
    </row>
    <row r="63" spans="1:13" x14ac:dyDescent="0.25">
      <c r="A63" s="55"/>
      <c r="B63" s="28" t="s">
        <v>29</v>
      </c>
      <c r="C63" s="4">
        <v>2125.033455576895</v>
      </c>
      <c r="D63" s="4">
        <v>2192.9782228796507</v>
      </c>
      <c r="E63" s="4">
        <v>2233.3829250227909</v>
      </c>
      <c r="F63" s="4">
        <v>2203.8187189052101</v>
      </c>
      <c r="G63" s="4"/>
      <c r="H63" s="4"/>
      <c r="I63" s="4"/>
      <c r="J63" s="4"/>
    </row>
    <row r="64" spans="1:13" x14ac:dyDescent="0.25">
      <c r="A64" s="55"/>
      <c r="B64" s="28" t="s">
        <v>16</v>
      </c>
      <c r="C64" s="4">
        <v>0</v>
      </c>
      <c r="D64" s="4">
        <v>0</v>
      </c>
      <c r="E64" s="4">
        <v>0</v>
      </c>
      <c r="F64" s="4">
        <v>0</v>
      </c>
      <c r="G64" s="4"/>
      <c r="H64" s="4"/>
      <c r="I64" s="4"/>
      <c r="J64" s="4"/>
    </row>
    <row r="65" spans="1:10" x14ac:dyDescent="0.25">
      <c r="A65" s="55"/>
      <c r="B65" s="28" t="s">
        <v>58</v>
      </c>
      <c r="C65" s="4">
        <v>1.2246065825476014</v>
      </c>
      <c r="D65" s="4">
        <v>3.0585546413065186</v>
      </c>
      <c r="E65" s="4">
        <v>7.2316270111997998</v>
      </c>
      <c r="F65" s="4">
        <v>8.1400236279427851</v>
      </c>
      <c r="G65" s="4"/>
      <c r="H65" s="4"/>
      <c r="I65" s="4"/>
      <c r="J65" s="4"/>
    </row>
    <row r="66" spans="1:10" x14ac:dyDescent="0.25">
      <c r="A66" s="55"/>
      <c r="B66" s="28" t="s">
        <v>15</v>
      </c>
      <c r="C66" s="4">
        <v>6.9726020898012662</v>
      </c>
      <c r="D66" s="4">
        <v>5.2691785195871006</v>
      </c>
      <c r="E66" s="4">
        <v>1.7421607941953223</v>
      </c>
      <c r="F66" s="4">
        <v>0</v>
      </c>
      <c r="G66" s="4"/>
      <c r="H66" s="4"/>
      <c r="I66" s="4"/>
      <c r="J66" s="4"/>
    </row>
    <row r="67" spans="1:10" x14ac:dyDescent="0.25">
      <c r="A67" s="55"/>
      <c r="B67" s="28" t="s">
        <v>18</v>
      </c>
      <c r="C67" s="4">
        <v>0</v>
      </c>
      <c r="D67" s="4">
        <v>0</v>
      </c>
      <c r="E67" s="4">
        <v>0</v>
      </c>
      <c r="F67" s="4">
        <v>0</v>
      </c>
      <c r="G67" s="4"/>
      <c r="H67" s="4"/>
      <c r="I67" s="4"/>
      <c r="J67" s="4"/>
    </row>
    <row r="69" spans="1:10" x14ac:dyDescent="0.25">
      <c r="C69" s="54" t="s">
        <v>9</v>
      </c>
      <c r="D69" s="54"/>
      <c r="E69" s="54"/>
      <c r="F69" s="54"/>
      <c r="G69" s="54"/>
      <c r="H69" s="54"/>
      <c r="I69" s="54"/>
      <c r="J69" s="54"/>
    </row>
    <row r="70" spans="1:10" x14ac:dyDescent="0.25">
      <c r="C70" s="1">
        <v>0</v>
      </c>
      <c r="D70" s="1">
        <v>1</v>
      </c>
      <c r="E70" s="1">
        <v>5</v>
      </c>
      <c r="F70" s="1">
        <v>72</v>
      </c>
    </row>
    <row r="71" spans="1:10" ht="15" customHeight="1" x14ac:dyDescent="0.25">
      <c r="A71" s="55" t="s">
        <v>22</v>
      </c>
      <c r="B71" s="28" t="s">
        <v>8</v>
      </c>
      <c r="C71" s="4">
        <v>0</v>
      </c>
      <c r="D71" s="4">
        <v>0</v>
      </c>
      <c r="E71" s="4">
        <v>0</v>
      </c>
      <c r="F71" s="4">
        <v>0</v>
      </c>
      <c r="G71" s="36"/>
      <c r="H71" s="36"/>
      <c r="I71" s="36"/>
      <c r="J71" s="36"/>
    </row>
    <row r="72" spans="1:10" x14ac:dyDescent="0.25">
      <c r="A72" s="55"/>
      <c r="B72" s="28" t="s">
        <v>29</v>
      </c>
      <c r="C72" s="4">
        <v>247.25538257334608</v>
      </c>
      <c r="D72" s="4">
        <v>41.186118688739057</v>
      </c>
      <c r="E72" s="4">
        <v>10.915059253480624</v>
      </c>
      <c r="F72" s="4">
        <v>37.862299564020056</v>
      </c>
      <c r="G72" s="36"/>
      <c r="H72" s="36"/>
      <c r="I72" s="36"/>
      <c r="J72" s="36"/>
    </row>
    <row r="73" spans="1:10" x14ac:dyDescent="0.25">
      <c r="A73" s="55"/>
      <c r="B73" s="28" t="s">
        <v>16</v>
      </c>
      <c r="C73" s="4">
        <v>0</v>
      </c>
      <c r="D73" s="4">
        <v>0</v>
      </c>
      <c r="E73" s="4">
        <v>0</v>
      </c>
      <c r="F73" s="4">
        <v>0</v>
      </c>
      <c r="G73" s="36"/>
      <c r="H73" s="36"/>
      <c r="I73" s="36"/>
      <c r="J73" s="36"/>
    </row>
    <row r="74" spans="1:10" x14ac:dyDescent="0.25">
      <c r="A74" s="55"/>
      <c r="B74" s="28" t="s">
        <v>58</v>
      </c>
      <c r="C74" s="4">
        <v>3.129477757208908E-2</v>
      </c>
      <c r="D74" s="4">
        <v>0.19775857828616089</v>
      </c>
      <c r="E74" s="4">
        <v>0.68285586754008876</v>
      </c>
      <c r="F74" s="4">
        <v>0.10782945491892475</v>
      </c>
      <c r="G74" s="36"/>
      <c r="H74" s="36"/>
      <c r="I74" s="36"/>
      <c r="J74" s="36"/>
    </row>
    <row r="75" spans="1:10" x14ac:dyDescent="0.25">
      <c r="A75" s="55"/>
      <c r="B75" s="28" t="s">
        <v>15</v>
      </c>
      <c r="C75" s="4">
        <v>1.0262509636381092</v>
      </c>
      <c r="D75" s="4">
        <v>0.31147583949822077</v>
      </c>
      <c r="E75" s="4">
        <v>5.5260550767722127E-2</v>
      </c>
      <c r="F75" s="4">
        <v>0</v>
      </c>
      <c r="G75" s="36"/>
      <c r="H75" s="36"/>
      <c r="I75" s="36"/>
      <c r="J75" s="36"/>
    </row>
    <row r="76" spans="1:10" x14ac:dyDescent="0.25">
      <c r="A76" s="55"/>
      <c r="B76" s="28" t="s">
        <v>18</v>
      </c>
      <c r="C76" s="4">
        <v>0</v>
      </c>
      <c r="D76" s="4">
        <v>0</v>
      </c>
      <c r="E76" s="4">
        <v>0</v>
      </c>
      <c r="F76" s="4">
        <v>0</v>
      </c>
      <c r="G76" s="36"/>
      <c r="H76" s="36"/>
      <c r="I76" s="36"/>
      <c r="J76" s="36"/>
    </row>
    <row r="79" spans="1:10" x14ac:dyDescent="0.25">
      <c r="C79" s="4"/>
      <c r="D79" s="4"/>
      <c r="E79" s="4"/>
      <c r="F79" s="4"/>
      <c r="G79" s="4"/>
    </row>
    <row r="80" spans="1:10" x14ac:dyDescent="0.25">
      <c r="A80" s="11"/>
    </row>
    <row r="81" spans="1:8" x14ac:dyDescent="0.25">
      <c r="A81" s="11"/>
    </row>
    <row r="82" spans="1:8" x14ac:dyDescent="0.25">
      <c r="A82" s="11"/>
      <c r="H82" s="1" t="s">
        <v>31</v>
      </c>
    </row>
    <row r="83" spans="1:8" x14ac:dyDescent="0.25">
      <c r="A83" s="11"/>
    </row>
    <row r="84" spans="1:8" x14ac:dyDescent="0.25">
      <c r="A84" s="11"/>
    </row>
    <row r="93" spans="1:8" x14ac:dyDescent="0.25">
      <c r="B93" s="34"/>
      <c r="C93" s="11"/>
    </row>
    <row r="94" spans="1:8" x14ac:dyDescent="0.25">
      <c r="B94" s="11"/>
      <c r="C94" s="35"/>
    </row>
    <row r="95" spans="1:8" x14ac:dyDescent="0.25">
      <c r="B95" s="11"/>
      <c r="C95" s="11"/>
    </row>
    <row r="96" spans="1:8" ht="15" customHeight="1" x14ac:dyDescent="0.25"/>
  </sheetData>
  <mergeCells count="21">
    <mergeCell ref="C69:J69"/>
    <mergeCell ref="A71:A76"/>
    <mergeCell ref="A35:A40"/>
    <mergeCell ref="A5:J5"/>
    <mergeCell ref="C6:F6"/>
    <mergeCell ref="G6:J6"/>
    <mergeCell ref="A8:A13"/>
    <mergeCell ref="C15:F15"/>
    <mergeCell ref="G15:J15"/>
    <mergeCell ref="A17:A22"/>
    <mergeCell ref="C24:F24"/>
    <mergeCell ref="G24:J24"/>
    <mergeCell ref="A26:A31"/>
    <mergeCell ref="C33:F33"/>
    <mergeCell ref="G33:J33"/>
    <mergeCell ref="A62:A67"/>
    <mergeCell ref="C42:F42"/>
    <mergeCell ref="G42:J42"/>
    <mergeCell ref="A44:A49"/>
    <mergeCell ref="A59:L59"/>
    <mergeCell ref="C60:J6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chromatography</vt:lpstr>
      <vt:lpstr>ADH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2022-06-16T12:54:29Z</dcterms:modified>
</cp:coreProperties>
</file>